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Náměstí TGM\Obnova krytu\Projekt\Rozpočet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Komunikace'!$C$122:$K$433</definedName>
    <definedName name="_xlnm.Print_Area" localSheetId="1">'SO 101 - Komunikace'!$C$110:$K$433</definedName>
    <definedName name="_xlnm.Print_Titles" localSheetId="1">'SO 101 - Komunikace'!$122:$122</definedName>
    <definedName name="_xlnm._FilterDatabase" localSheetId="2" hidden="1">'VRN - Vedlejší rozpočtové...'!$C$119:$K$148</definedName>
    <definedName name="_xlnm.Print_Area" localSheetId="2">'VRN - Vedlejší rozpočtové...'!$C$107:$K$148</definedName>
    <definedName name="_xlnm.Print_Titles" localSheetId="2">'VRN - Vedlejší rozpočtové...'!$119:$119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2" r="J37"/>
  <c r="J36"/>
  <c i="1" r="AY95"/>
  <c i="2" r="J35"/>
  <c i="1" r="AX95"/>
  <c i="2" r="BI431"/>
  <c r="BH431"/>
  <c r="BG431"/>
  <c r="BF431"/>
  <c r="T431"/>
  <c r="T430"/>
  <c r="R431"/>
  <c r="R430"/>
  <c r="P431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397"/>
  <c r="BH397"/>
  <c r="BG397"/>
  <c r="BF397"/>
  <c r="T397"/>
  <c r="R397"/>
  <c r="P397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3"/>
  <c r="BH353"/>
  <c r="BG353"/>
  <c r="BF353"/>
  <c r="T353"/>
  <c r="R353"/>
  <c r="P353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29"/>
  <c r="BH329"/>
  <c r="BG329"/>
  <c r="BF329"/>
  <c r="T329"/>
  <c r="R329"/>
  <c r="P329"/>
  <c r="BI323"/>
  <c r="BH323"/>
  <c r="BG323"/>
  <c r="BF323"/>
  <c r="T323"/>
  <c r="R323"/>
  <c r="P323"/>
  <c r="BI313"/>
  <c r="BH313"/>
  <c r="BG313"/>
  <c r="BF313"/>
  <c r="T313"/>
  <c r="R313"/>
  <c r="P313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3"/>
  <c r="BH293"/>
  <c r="BG293"/>
  <c r="BF293"/>
  <c r="T293"/>
  <c r="R293"/>
  <c r="P293"/>
  <c r="BI288"/>
  <c r="BH288"/>
  <c r="BG288"/>
  <c r="BF288"/>
  <c r="T288"/>
  <c r="R288"/>
  <c r="P288"/>
  <c r="BI282"/>
  <c r="BH282"/>
  <c r="BG282"/>
  <c r="BF282"/>
  <c r="T282"/>
  <c r="R282"/>
  <c r="P282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/>
  <c r="E7"/>
  <c r="E113"/>
  <c i="1" r="L90"/>
  <c r="AM90"/>
  <c r="AM89"/>
  <c r="L89"/>
  <c r="AM87"/>
  <c r="L87"/>
  <c r="L85"/>
  <c r="L84"/>
  <c i="2" r="BK414"/>
  <c r="BK384"/>
  <c r="BK380"/>
  <c r="J377"/>
  <c r="BK369"/>
  <c r="J365"/>
  <c r="BK347"/>
  <c r="BK339"/>
  <c r="J329"/>
  <c r="J307"/>
  <c r="J299"/>
  <c r="BK282"/>
  <c r="J270"/>
  <c r="BK260"/>
  <c r="J252"/>
  <c r="J242"/>
  <c r="BK232"/>
  <c r="J217"/>
  <c r="J205"/>
  <c r="BK197"/>
  <c r="J185"/>
  <c r="J174"/>
  <c r="J154"/>
  <c r="BK146"/>
  <c r="J130"/>
  <c r="J426"/>
  <c r="BK431"/>
  <c r="BK388"/>
  <c r="J343"/>
  <c r="J323"/>
  <c r="BK293"/>
  <c r="BK274"/>
  <c r="J260"/>
  <c r="BK246"/>
  <c r="J232"/>
  <c r="BK221"/>
  <c r="BK209"/>
  <c r="J192"/>
  <c r="BK170"/>
  <c r="BK130"/>
  <c r="J126"/>
  <c i="3" r="BK132"/>
  <c r="J126"/>
  <c r="J146"/>
  <c r="BK136"/>
  <c r="BK123"/>
  <c i="2" r="J422"/>
  <c r="J388"/>
  <c r="BK377"/>
  <c r="J373"/>
  <c r="BK365"/>
  <c r="J353"/>
  <c r="BK335"/>
  <c r="BK313"/>
  <c r="J303"/>
  <c r="J293"/>
  <c r="BK276"/>
  <c r="J266"/>
  <c r="BK254"/>
  <c r="J246"/>
  <c r="J236"/>
  <c r="BK225"/>
  <c r="J209"/>
  <c r="BK192"/>
  <c r="BK180"/>
  <c r="J170"/>
  <c r="J160"/>
  <c r="BK134"/>
  <c r="BK426"/>
  <c r="J418"/>
  <c r="BK392"/>
  <c r="BK353"/>
  <c r="J335"/>
  <c r="BK288"/>
  <c r="BK270"/>
  <c r="BK252"/>
  <c r="BK236"/>
  <c r="BK217"/>
  <c r="J201"/>
  <c r="BK185"/>
  <c r="BK160"/>
  <c r="BK397"/>
  <c r="BK138"/>
  <c i="3" r="J136"/>
  <c r="J132"/>
  <c r="J142"/>
  <c i="2" r="J180"/>
  <c r="J138"/>
  <c r="BK126"/>
  <c r="BK422"/>
  <c r="J397"/>
  <c r="J361"/>
  <c r="J339"/>
  <c r="J313"/>
  <c r="J276"/>
  <c r="J264"/>
  <c r="J254"/>
  <c r="BK242"/>
  <c r="J229"/>
  <c r="J213"/>
  <c r="J197"/>
  <c r="BK174"/>
  <c r="BK154"/>
  <c r="J142"/>
  <c i="1" r="AS94"/>
  <c i="3" r="J129"/>
  <c r="BK142"/>
  <c i="2" r="BK418"/>
  <c r="J384"/>
  <c r="J380"/>
  <c r="BK373"/>
  <c r="J369"/>
  <c r="BK361"/>
  <c r="BK343"/>
  <c r="BK323"/>
  <c r="BK303"/>
  <c r="BK299"/>
  <c r="J288"/>
  <c r="J274"/>
  <c r="BK264"/>
  <c r="J258"/>
  <c r="J248"/>
  <c r="BK238"/>
  <c r="BK229"/>
  <c r="J221"/>
  <c r="BK213"/>
  <c r="BK201"/>
  <c r="J189"/>
  <c r="J166"/>
  <c r="J150"/>
  <c r="BK142"/>
  <c r="J431"/>
  <c r="J414"/>
  <c r="J392"/>
  <c r="J347"/>
  <c r="BK329"/>
  <c r="BK307"/>
  <c r="J282"/>
  <c r="BK266"/>
  <c r="BK258"/>
  <c r="BK248"/>
  <c r="J238"/>
  <c r="J225"/>
  <c r="BK205"/>
  <c r="BK189"/>
  <c r="BK166"/>
  <c r="BK150"/>
  <c r="J146"/>
  <c r="J134"/>
  <c i="3" r="BK146"/>
  <c r="BK129"/>
  <c r="J123"/>
  <c r="BK139"/>
  <c r="BK126"/>
  <c r="J139"/>
  <c i="2" l="1" r="P125"/>
  <c r="T125"/>
  <c r="BK224"/>
  <c r="J224"/>
  <c r="J100"/>
  <c r="T224"/>
  <c r="R292"/>
  <c r="R396"/>
  <c r="R125"/>
  <c r="P196"/>
  <c r="P224"/>
  <c r="R224"/>
  <c r="P292"/>
  <c r="BK396"/>
  <c r="J396"/>
  <c r="J102"/>
  <c r="T396"/>
  <c i="3" r="P122"/>
  <c i="2" r="BK125"/>
  <c r="J125"/>
  <c r="J98"/>
  <c r="BK196"/>
  <c r="J196"/>
  <c r="J99"/>
  <c r="R196"/>
  <c r="R124"/>
  <c r="R123"/>
  <c r="T196"/>
  <c r="BK292"/>
  <c r="J292"/>
  <c r="J101"/>
  <c r="T292"/>
  <c r="P396"/>
  <c i="3" r="BK122"/>
  <c r="J122"/>
  <c r="J98"/>
  <c r="R122"/>
  <c r="T122"/>
  <c r="BK135"/>
  <c r="J135"/>
  <c r="J99"/>
  <c r="P135"/>
  <c r="R135"/>
  <c r="T135"/>
  <c i="2" r="BK430"/>
  <c r="J430"/>
  <c r="J103"/>
  <c i="3" r="BK145"/>
  <c r="J145"/>
  <c r="J100"/>
  <c r="E85"/>
  <c r="J89"/>
  <c r="BE126"/>
  <c r="BE129"/>
  <c r="BE132"/>
  <c r="BE146"/>
  <c r="F92"/>
  <c r="BE136"/>
  <c r="BE139"/>
  <c r="BE142"/>
  <c r="BE123"/>
  <c i="2" r="E85"/>
  <c r="F120"/>
  <c r="BE130"/>
  <c r="BE138"/>
  <c r="BE142"/>
  <c r="BE126"/>
  <c r="BE150"/>
  <c r="BE154"/>
  <c r="BE166"/>
  <c r="BE174"/>
  <c r="BE180"/>
  <c r="BE185"/>
  <c r="BE192"/>
  <c r="BE201"/>
  <c r="BE217"/>
  <c r="BE242"/>
  <c r="BE248"/>
  <c r="BE254"/>
  <c r="BE264"/>
  <c r="BE270"/>
  <c r="BE288"/>
  <c r="BE293"/>
  <c r="BE299"/>
  <c r="BE323"/>
  <c r="BE388"/>
  <c r="BE392"/>
  <c r="BE397"/>
  <c r="BE414"/>
  <c r="BE418"/>
  <c r="BE422"/>
  <c r="BE426"/>
  <c r="BE431"/>
  <c r="J89"/>
  <c r="BE134"/>
  <c r="BE146"/>
  <c r="BE160"/>
  <c r="BE170"/>
  <c r="BE189"/>
  <c r="BE197"/>
  <c r="BE205"/>
  <c r="BE209"/>
  <c r="BE213"/>
  <c r="BE221"/>
  <c r="BE225"/>
  <c r="BE229"/>
  <c r="BE232"/>
  <c r="BE236"/>
  <c r="BE238"/>
  <c r="BE246"/>
  <c r="BE252"/>
  <c r="BE258"/>
  <c r="BE260"/>
  <c r="BE266"/>
  <c r="BE274"/>
  <c r="BE276"/>
  <c r="BE282"/>
  <c r="BE303"/>
  <c r="BE307"/>
  <c r="BE313"/>
  <c r="BE329"/>
  <c r="BE335"/>
  <c r="BE339"/>
  <c r="BE343"/>
  <c r="BE347"/>
  <c r="BE353"/>
  <c r="BE361"/>
  <c r="BE365"/>
  <c r="BE369"/>
  <c r="BE373"/>
  <c r="BE377"/>
  <c r="BE380"/>
  <c r="BE384"/>
  <c r="F37"/>
  <c i="1" r="BD95"/>
  <c i="3" r="F37"/>
  <c i="1" r="BD96"/>
  <c i="2" r="J34"/>
  <c i="1" r="AW95"/>
  <c i="2" r="F34"/>
  <c i="1" r="BA95"/>
  <c i="3" r="F36"/>
  <c i="1" r="BC96"/>
  <c i="3" r="F34"/>
  <c i="1" r="BA96"/>
  <c i="2" r="F35"/>
  <c i="1" r="BB95"/>
  <c i="3" r="J34"/>
  <c i="1" r="AW96"/>
  <c i="2" r="F36"/>
  <c i="1" r="BC95"/>
  <c i="3" r="F35"/>
  <c i="1" r="BB96"/>
  <c i="3" l="1" r="R121"/>
  <c r="R120"/>
  <c i="2" r="T124"/>
  <c r="T123"/>
  <c i="3" r="T121"/>
  <c r="T120"/>
  <c r="P121"/>
  <c r="P120"/>
  <c i="1" r="AU96"/>
  <c i="2" r="P124"/>
  <c r="P123"/>
  <c i="1" r="AU95"/>
  <c i="2" r="BK124"/>
  <c r="BK123"/>
  <c r="J123"/>
  <c r="J96"/>
  <c i="3" r="BK121"/>
  <c r="J121"/>
  <c r="J97"/>
  <c i="2" r="J33"/>
  <c i="1" r="AV95"/>
  <c r="AT95"/>
  <c r="BA94"/>
  <c r="AW94"/>
  <c r="AK30"/>
  <c i="3" r="F33"/>
  <c i="1" r="AZ96"/>
  <c i="2" r="F33"/>
  <c i="1" r="AZ95"/>
  <c r="BD94"/>
  <c r="W33"/>
  <c r="BC94"/>
  <c r="AY94"/>
  <c r="BB94"/>
  <c r="AX94"/>
  <c i="3" r="J33"/>
  <c i="1" r="AV96"/>
  <c r="AT96"/>
  <c i="2" l="1" r="J124"/>
  <c r="J97"/>
  <c i="3" r="BK120"/>
  <c r="J120"/>
  <c r="J96"/>
  <c i="1" r="AU94"/>
  <c i="2" r="J30"/>
  <c i="1" r="AG95"/>
  <c r="AZ94"/>
  <c r="W29"/>
  <c r="W31"/>
  <c r="W30"/>
  <c r="W32"/>
  <c i="2" l="1" r="J39"/>
  <c i="1" r="AN95"/>
  <c r="AV94"/>
  <c r="AK29"/>
  <c i="3" r="J30"/>
  <c i="1" r="AG96"/>
  <c r="AG94"/>
  <c r="AK26"/>
  <c i="3" l="1" r="J39"/>
  <c i="1" r="AN9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<sst xmlns="http://schemas.openxmlformats.org/spreadsheetml/2006/main">
  <si>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</si>
  <si>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</si>
  <si>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</si>
  <si>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</si>
  <si>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</si>
  <si>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{7f30056e-7cc4-4133-b948-115ea99569ed}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</si>
  <si>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</si>
  <si>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</si>
  <si>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</si>
  <si>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</si>
  <si>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</si>
  <si>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</si>
  <si>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</si>
  <si>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</si>
  <si>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026-25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</si>
  <si>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</si>
  <si>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</si>
  <si>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náměstí T. G. Masaryka, obnova asfaltového krytu</t>
  </si>
  <si>
    <t>KSO:</t>
  </si>
  <si>
    <t>822 2</t>
  </si>
  <si>
    <t>CC-CZ:</t>
  </si>
  <si>
    <t>2112</t>
  </si>
  <si>
    <t>Místo:</t>
  </si>
  <si>
    <t>Břeclav</t>
  </si>
  <si>
    <t>Datum:</t>
  </si>
  <si>
    <t>12. 11. 2025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</si>
  <si>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</si>
  <si>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</si>
  <si>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</si>
  <si>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</si>
  <si>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</si>
  <si>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</si>
  <si>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</si>
  <si>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Ing. Bořek Zvědělík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</si>
  <si>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</si>
  <si>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</si>
  <si>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</si>
  <si>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</si>
  <si>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</si>
  <si>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</si>
  <si>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</si>
  <si>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</si>
  <si>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</si>
  <si>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</si>
  <si>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</si>
  <si>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</si>
  <si>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</si>
  <si>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</si>
  <si>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</si>
  <si>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</si>
  <si>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</si>
  <si>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</si>
  <si>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</si>
  <si>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</si>
  <si>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</si>
  <si>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</si>
  <si>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</si>
  <si>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</si>
  <si>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</si>
  <si>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</si>
  <si>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</si>
  <si>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</si>
  <si>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</si>
  <si>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</si>
  <si>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</si>
  <si>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</si>
  <si>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</si>
  <si>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</si>
  <si>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</si>
  <si>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</si>
  <si>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</si>
  <si>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</si>
  <si>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</si>
  <si>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</si>
  <si>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</si>
  <si>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</si>
  <si>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</si>
  <si>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</si>
  <si>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</si>
  <si>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</si>
  <si>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</si>
  <si>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</si>
  <si>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</si>
  <si>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</si>
  <si>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</si>
  <si>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</si>
  <si>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{aed55946-a7cd-44b6-9668-64dd344f127c}</t>
  </si>
  <si>
    <t>2</t>
  </si>
  <si>
    <t>VRN</t>
  </si>
  <si>
    <t>Vedlejší rozpočtové náklady</t>
  </si>
  <si>
    <t>{48c44bc0-1a8a-43a7-be8e-caca7d500f73}</t>
  </si>
  <si>
    <t>822 29 32</t>
  </si>
  <si>
    <t>KRYCÍ LIST SOUPISU PRACÍ</t>
  </si>
  <si>
    <t>Objekt:</t>
  </si>
  <si>
    <t>SO 101 -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</si>
  <si>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</si>
  <si>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</si>
  <si>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</si>
  <si>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</si>
  <si>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</si>
  <si>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</si>
  <si>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</si>
  <si>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</si>
  <si>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</si>
  <si>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</si>
  <si>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</si>
  <si>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</si>
  <si>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</si>
  <si>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</si>
  <si>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</si>
  <si>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</si>
  <si>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</si>
  <si>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</si>
  <si>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</si>
  <si>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</si>
  <si>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</si>
  <si>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</si>
  <si>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</si>
  <si>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</si>
  <si>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</si>
  <si>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</si>
  <si>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</si>
  <si>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</si>
  <si>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</si>
  <si>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</si>
  <si>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113107184</t>
  </si>
  <si>
    <t>Odstranění podkladu živičného tl přes 150 do 200 mm strojně pl přes 50 do 200 m2</t>
  </si>
  <si>
    <t>m2</t>
  </si>
  <si>
    <t>CS ÚRS 2025 02</t>
  </si>
  <si>
    <t>4</t>
  </si>
  <si>
    <t>466495970</t>
  </si>
  <si>
    <t>PP</t>
  </si>
  <si>
    <t>Odstranění podkladů nebo krytů strojně plochy jednotlivě přes 50 m2 do 200 m2 s přemístěním hmot na skládku na vzdálenost do 20 m nebo s naložením na dopravní prostředek živičných, o tl. vrstvy přes 150 do 200 mm</t>
  </si>
  <si>
    <t>Online PSC</t>
  </si>
  <si>
    <t>https://podminky.urs.cz/item/CS_URS_2025_02/113107184</t>
  </si>
  <si>
    <t>VV</t>
  </si>
  <si>
    <t>"strojní odbourání asfaltového krytu v místě dešťové vpusti, tl. 0,18m" 9</t>
  </si>
  <si>
    <t>113107212</t>
  </si>
  <si>
    <t>Odstranění podkladu z kameniva těženého tl přes 100 do 200 mm strojně pl přes 200 m2</t>
  </si>
  <si>
    <t>1474906625</t>
  </si>
  <si>
    <t>Odstranění podkladů nebo krytů strojně plochy jednotlivě přes 200 m2 s přemístěním hmot na skládku na vzdálenost do 20 m nebo s naložením na dopravní prostředek z kameniva těženého, o tl. vrstvy přes 100 do 200 mm</t>
  </si>
  <si>
    <t>https://podminky.urs.cz/item/CS_URS_2025_02/113107212</t>
  </si>
  <si>
    <t>"odstranění konstrukčních vrstev vozovky pro lokální sanaci tl. 150mm" 364</t>
  </si>
  <si>
    <t>3</t>
  </si>
  <si>
    <t>113154514</t>
  </si>
  <si>
    <t>Frézování živičného krytu tl 60 mm pruh š do 0,5 m pl do 500 m2</t>
  </si>
  <si>
    <t>-1860357736</t>
  </si>
  <si>
    <t>Frézování živičného podkladu nebo krytu s naložením hmot na dopravní prostředek plochy do 500 m2 pruhu šířky do 0,5 m, tloušťky vrstvy 60 mm</t>
  </si>
  <si>
    <t>https://podminky.urs.cz/item/CS_URS_2025_02/113154514</t>
  </si>
  <si>
    <t>"frézování asfaltového krytu vozovky v místě lokální sanace, tl. 60mm" 364</t>
  </si>
  <si>
    <t>113154515</t>
  </si>
  <si>
    <t>Frézování živičného krytu tl 70 mm pruh š do 0,5 m pl do 500 m2</t>
  </si>
  <si>
    <t>-956154190</t>
  </si>
  <si>
    <t>Frézování živičného podkladu nebo krytu s naložením hmot na dopravní prostředek plochy do 500 m2 pruhu šířky do 0,5 m, tloušťky vrstvy 70 mm</t>
  </si>
  <si>
    <t>https://podminky.urs.cz/item/CS_URS_2025_02/113154515</t>
  </si>
  <si>
    <t>"frézování asfaltového krytu vozovky v místě lokální sanace, tl. 70mm" 364</t>
  </si>
  <si>
    <t>5</t>
  </si>
  <si>
    <t>113154543</t>
  </si>
  <si>
    <t>Frézování živičného krytu tl 50 mm pruh š přes 1 m pl přes 500 do 2000 m2</t>
  </si>
  <si>
    <t>1984146603</t>
  </si>
  <si>
    <t>Frézování živičného podkladu nebo krytu s naložením hmot na dopravní prostředek plochy přes 500 do 2 000 m2 pruhu šířky přes 1 m, tloušťky vrstvy 50 mm</t>
  </si>
  <si>
    <t>https://podminky.urs.cz/item/CS_URS_2025_02/113154543</t>
  </si>
  <si>
    <t>"frézování asfaltového krytu vozovky, tl. 50mm" 1819</t>
  </si>
  <si>
    <t>6</t>
  </si>
  <si>
    <t>113202111</t>
  </si>
  <si>
    <t>Vytrhání obrub krajníků obrubníků stojatých</t>
  </si>
  <si>
    <t>m</t>
  </si>
  <si>
    <t>-1194576159</t>
  </si>
  <si>
    <t>Vytrhání obrub s vybouráním lože, s přemístěním hmot na skládku na vzdálenost do 3 m nebo s naložením na dopravní prostředek z krajníků nebo obrubníků stojatých</t>
  </si>
  <si>
    <t>https://podminky.urs.cz/item/CS_URS_2025_02/113202111</t>
  </si>
  <si>
    <t>"odstranění stojatých silničních obrub" 7,5</t>
  </si>
  <si>
    <t>7</t>
  </si>
  <si>
    <t>113203111</t>
  </si>
  <si>
    <t>Vytrhání obrub z dlažebních kostek</t>
  </si>
  <si>
    <t>380692615</t>
  </si>
  <si>
    <t>Vytrhání obrub s vybouráním lože, s přemístěním hmot na skládku na vzdálenost do 3 m nebo s naložením na dopravní prostředek z dlažebních kostek</t>
  </si>
  <si>
    <t>https://podminky.urs.cz/item/CS_URS_2025_02/113203111</t>
  </si>
  <si>
    <t>"vybourání dvouřádku ze žulových kostek" 2*194</t>
  </si>
  <si>
    <t>8</t>
  </si>
  <si>
    <t>131251201</t>
  </si>
  <si>
    <t>Hloubení jam zapažených v hornině třídy těžitelnosti I skupiny 3 objem do 20 m3 strojně</t>
  </si>
  <si>
    <t>m3</t>
  </si>
  <si>
    <t>867572073</t>
  </si>
  <si>
    <t>Hloubení zapažených jam a zářezů strojně s urovnáním dna do předepsaného profilu a spádu v hornině třídy těžitelnosti I skupiny 3 do 20 m3</t>
  </si>
  <si>
    <t>https://podminky.urs.cz/item/CS_URS_2025_02/131251201</t>
  </si>
  <si>
    <t>"výkop pro dešťovou vpust" 1,7*1,7*2</t>
  </si>
  <si>
    <t>"výkop rýhy pro přípojky DV" 1*2*1,2</t>
  </si>
  <si>
    <t>Součet</t>
  </si>
  <si>
    <t>9</t>
  </si>
  <si>
    <t>162751117</t>
  </si>
  <si>
    <t>Vodorovné přemístění přes 9 000 do 10000 m výkopku/sypaniny z horniny třídy těžitelnosti I skupiny 1 až 3</t>
  </si>
  <si>
    <t>805082951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</si>
  <si>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</si>
  <si>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</si>
  <si>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"výkop pro DV" 5,78</t>
  </si>
  <si>
    <t>"výkop rýhy přípojek DV" 2,4</t>
  </si>
  <si>
    <t>10</t>
  </si>
  <si>
    <t>171201231</t>
  </si>
  <si>
    <t>Poplatek za uložení zeminy a kamení na recyklační skládce (skládkovné) kód odpadu 17 05 04</t>
  </si>
  <si>
    <t>t</t>
  </si>
  <si>
    <t>1938472814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</si>
  <si>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</si>
  <si>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</si>
  <si>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8,18*1,8</t>
  </si>
  <si>
    <t>11</t>
  </si>
  <si>
    <t>171251201</t>
  </si>
  <si>
    <t>Uložení sypaniny na skládky nebo meziskládky</t>
  </si>
  <si>
    <t>922745695</t>
  </si>
  <si>
    <t>Uložení sypaniny na skládky nebo meziskládky bez hutnění s upravením uložené sypaniny do předepsaného tvaru</t>
  </si>
  <si>
    <t>https://podminky.urs.cz/item/CS_URS_2025_02/171251201</t>
  </si>
  <si>
    <t>8,18</t>
  </si>
  <si>
    <t>174151101</t>
  </si>
  <si>
    <t>Zásyp jam, šachet rýh nebo kolem objektů sypaninou se zhutněním</t>
  </si>
  <si>
    <t>-1052988585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</si>
  <si>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</si>
  <si>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</si>
  <si>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"zásyp DV štěrkodrtí ŠD 0/32" 5,5</t>
  </si>
  <si>
    <t>"zásyp přípojek DV štěrkodrtí ŠD 0/32" 2,8</t>
  </si>
  <si>
    <t>13</t>
  </si>
  <si>
    <t>M</t>
  </si>
  <si>
    <t>58344171</t>
  </si>
  <si>
    <t>štěrkodrť frakce 0/32</t>
  </si>
  <si>
    <t>153190283</t>
  </si>
  <si>
    <t>"zásyp DV" 5,5*2</t>
  </si>
  <si>
    <t>"zásyp rýh přípojek DV" 2,8*2</t>
  </si>
  <si>
    <t>14</t>
  </si>
  <si>
    <t>175111101</t>
  </si>
  <si>
    <t>Obsypání potrubí ručně sypaninou bez prohození, uloženou do 3 m</t>
  </si>
  <si>
    <t>-1832332648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</si>
  <si>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</si>
  <si>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https://podminky.urs.cz/item/CS_URS_2025_02/175111101</t>
  </si>
  <si>
    <t>"obsypání přípojek DV" 1*1,2*0,5</t>
  </si>
  <si>
    <t>15</t>
  </si>
  <si>
    <t>58331351</t>
  </si>
  <si>
    <t>kamenivo těžené drobné frakce 0/4</t>
  </si>
  <si>
    <t>-336066810</t>
  </si>
  <si>
    <t>"obsypání přípojek DV" 0,6*2</t>
  </si>
  <si>
    <t>16</t>
  </si>
  <si>
    <t>181951112</t>
  </si>
  <si>
    <t>Úprava pláně v hornině třídy těžitelnosti I skupiny 1 až 3 se zhutněním strojně</t>
  </si>
  <si>
    <t>1018443366</t>
  </si>
  <si>
    <t>Úprava pláně vyrovnáním výškových rozdílů strojně v hornině třídy těžitelnosti I, skupiny 1 až 3 se zhutněním</t>
  </si>
  <si>
    <t>https://podminky.urs.cz/item/CS_URS_2025_02/181951112</t>
  </si>
  <si>
    <t>"úprava pláně sanace" 364</t>
  </si>
  <si>
    <t>Komunikace pozemní</t>
  </si>
  <si>
    <t>17</t>
  </si>
  <si>
    <t>567122114</t>
  </si>
  <si>
    <t>Podklad ze směsi stmelené cementem SC C 8/10 (KSC I) tl 150 mm</t>
  </si>
  <si>
    <t>-1660110230</t>
  </si>
  <si>
    <t>Podklad ze směsi stmelené cementem SC bez dilatačních spár, s rozprostřením a zhutněním SC C 8/10 (KSC I), po zhutnění tl. 150 mm</t>
  </si>
  <si>
    <t>https://podminky.urs.cz/item/CS_URS_2025_02/567122114</t>
  </si>
  <si>
    <t>"podkladní vrstva vozovky v místě lokální sanace" 364</t>
  </si>
  <si>
    <t>18</t>
  </si>
  <si>
    <t>573191111</t>
  </si>
  <si>
    <t>Postřik infiltrační kationaktivní emulzí v množství 1 kg/m2</t>
  </si>
  <si>
    <t>842642876</t>
  </si>
  <si>
    <t>Postřik infiltrační kationaktivní emulzí v množství 1,00 kg/m2</t>
  </si>
  <si>
    <t>https://podminky.urs.cz/item/CS_URS_2025_02/573191111</t>
  </si>
  <si>
    <t>"infiltrační postřik 0,6 kg/m2" 364</t>
  </si>
  <si>
    <t>19</t>
  </si>
  <si>
    <t>565155201</t>
  </si>
  <si>
    <t>Asfaltový beton vrstva podkladní ACP 16 S tl 70 mm š do 1,5 m z modifikovaného asfaltu</t>
  </si>
  <si>
    <t>2125632171</t>
  </si>
  <si>
    <t>Asfaltový beton vrstva podkladní ACP 16 z modifikovaného asfaltu s rozprostřením a zhutněním ACP 16 S v pruhu šířky do 1,5 m, po zhutnění tl. 70 mm</t>
  </si>
  <si>
    <t>https://podminky.urs.cz/item/CS_URS_2025_02/565155201</t>
  </si>
  <si>
    <t>"asfaltový beton ACP 16+ modifikovaný tl. 70 mm" 364</t>
  </si>
  <si>
    <t>20</t>
  </si>
  <si>
    <t>573231106</t>
  </si>
  <si>
    <t>Postřik živičný spojovací ze silniční emulze v množství 0,30 kg/m2</t>
  </si>
  <si>
    <t>-80122191</t>
  </si>
  <si>
    <t>Postřik spojovací PS bez posypu kamenivem ze silniční emulze, v množství 0,30 kg/m2</t>
  </si>
  <si>
    <t>https://podminky.urs.cz/item/CS_URS_2025_02/573231106</t>
  </si>
  <si>
    <t>"spojovací postřik 0,3 kg/m2" 364+1819</t>
  </si>
  <si>
    <t>577155032</t>
  </si>
  <si>
    <t>Asfaltový beton vrstva ložní ACL 16 S tl 60 mm š do 1,5 m z modifikovaného asfaltu</t>
  </si>
  <si>
    <t>1797208426</t>
  </si>
  <si>
    <t>Asfaltový beton vrstva ložní ACL 16 z modifikovaného asfaltu s rozprostřením a zhutněním ACL 16 S v pruhu šířky do 1,5 m, po zhutnění tl. 60 mm</t>
  </si>
  <si>
    <t>https://podminky.urs.cz/item/CS_URS_2025_02/577155032</t>
  </si>
  <si>
    <t>"asfaltový beton ACL 16+ modifikovaný tl. 60 mm" 364</t>
  </si>
  <si>
    <t>22</t>
  </si>
  <si>
    <t>577144141</t>
  </si>
  <si>
    <t>Asfaltový beton vrstva obrusná ACO 11+ tl 50 mm š přes 3 m z modifikovaného asfaltu</t>
  </si>
  <si>
    <t>-219767434</t>
  </si>
  <si>
    <t>Asfaltový beton vrstva obrusná ACO 11 z modifikovaného asfaltu s rozprostřením a se zhutněním ACO 11+ v pruhu šířky přes 3 m, po zhutnění tl. 50 mm</t>
  </si>
  <si>
    <t>https://podminky.urs.cz/item/CS_URS_2025_02/577144141</t>
  </si>
  <si>
    <t>"asfaltový beton ACO 11+ modifikovaný tl. 50 mm" 1819</t>
  </si>
  <si>
    <t>23</t>
  </si>
  <si>
    <t>58942406</t>
  </si>
  <si>
    <t>směs asfaltová obalovaná vrstva obrusná ACO 11+</t>
  </si>
  <si>
    <t>-270627324</t>
  </si>
  <si>
    <t>"vyrovnání příčných a podélných nerovností asfaltobeton ACO 11+ modifikovaný" 1819*0,02*2.4</t>
  </si>
  <si>
    <t>Vedení trubní dálková a přípojná</t>
  </si>
  <si>
    <t>24</t>
  </si>
  <si>
    <t>871313123</t>
  </si>
  <si>
    <t>Montáž kanalizačního potrubí hladkého plnostěnného SN 12 z PVC-U DN 160</t>
  </si>
  <si>
    <t>-486811751</t>
  </si>
  <si>
    <t>Montáž kanalizačního potrubí z tvrdého PVC-U hladkého plnostěnného tuhost SN 12 DN 160</t>
  </si>
  <si>
    <t>https://podminky.urs.cz/item/CS_URS_2025_02/871313123</t>
  </si>
  <si>
    <t>"montáž přípojky DV" 1</t>
  </si>
  <si>
    <t>25</t>
  </si>
  <si>
    <t>28611106</t>
  </si>
  <si>
    <t>trubka kanalizační PVC-U plnostěnná jednovrstvá s rázovou odolností DN 160x6000mm SN12</t>
  </si>
  <si>
    <t>-586225511</t>
  </si>
  <si>
    <t>"přípojka DV" 1*1,2</t>
  </si>
  <si>
    <t>26</t>
  </si>
  <si>
    <t>877310310</t>
  </si>
  <si>
    <t>Montáž kolen na kanalizačním potrubí z PP nebo tvrdého PVC-U trub hladkých plnostěnných DN 150</t>
  </si>
  <si>
    <t>kus</t>
  </si>
  <si>
    <t>-357938173</t>
  </si>
  <si>
    <t>Montáž tvarovek na kanalizačním plastovém potrubí z PP nebo PVC-U hladkého plnostěnného kolen, víček nebo hrdlových uzávěrů DN 150</t>
  </si>
  <si>
    <t>https://podminky.urs.cz/item/CS_URS_2025_02/877310310</t>
  </si>
  <si>
    <t>"tvarovky na přípojce DV" 1</t>
  </si>
  <si>
    <t>27</t>
  </si>
  <si>
    <t>28611359</t>
  </si>
  <si>
    <t>koleno kanalizační PVC KG 160x15°</t>
  </si>
  <si>
    <t>433540528</t>
  </si>
  <si>
    <t>28</t>
  </si>
  <si>
    <t>890211851</t>
  </si>
  <si>
    <t>Bourání šachet z prostého betonu strojně obestavěného prostoru do 1,5 m3</t>
  </si>
  <si>
    <t>-2082286179</t>
  </si>
  <si>
    <t>Bourání šachet a jímek strojně velikosti obestavěného prostoru do 1,5 m3 z prostého betonu</t>
  </si>
  <si>
    <t>https://podminky.urs.cz/item/CS_URS_2025_02/890211851</t>
  </si>
  <si>
    <t>"odstranění dešťové vpustií" 0,5</t>
  </si>
  <si>
    <t>29</t>
  </si>
  <si>
    <t>895941342</t>
  </si>
  <si>
    <t>Osazení vpusti uliční DN 500 z betonových dílců dno nízké s kalištěm</t>
  </si>
  <si>
    <t>-1504284693</t>
  </si>
  <si>
    <t>Osazení vpusti uliční z betonových dílců DN 500 dno nízké s kalištěm</t>
  </si>
  <si>
    <t>https://podminky.urs.cz/item/CS_URS_2025_02/895941342</t>
  </si>
  <si>
    <t>30</t>
  </si>
  <si>
    <t>59224469</t>
  </si>
  <si>
    <t>vpusť uliční DN 500 kaliště nízké 500/225x65mm</t>
  </si>
  <si>
    <t>1622601141</t>
  </si>
  <si>
    <t>31</t>
  </si>
  <si>
    <t>895941351</t>
  </si>
  <si>
    <t>Osazení vpusti uliční DN 500 z betonových dílců skruž horní pro čtvercovou vtokovou mříž</t>
  </si>
  <si>
    <t>1569557146</t>
  </si>
  <si>
    <t>Osazení vpusti uliční z betonových dílců DN 500 skruž horní pro čtvercovou vtokovou mříž</t>
  </si>
  <si>
    <t>https://podminky.urs.cz/item/CS_URS_2025_02/895941351</t>
  </si>
  <si>
    <t>32</t>
  </si>
  <si>
    <t>59224460</t>
  </si>
  <si>
    <t>vpusť uliční DN 500 betonová 500x190x65mm čtvercový poklop</t>
  </si>
  <si>
    <t>944983985</t>
  </si>
  <si>
    <t>33</t>
  </si>
  <si>
    <t>895941362</t>
  </si>
  <si>
    <t>Osazení vpusti uliční DN 500 z betonových dílců skruž středová 590 mm</t>
  </si>
  <si>
    <t>-215201481</t>
  </si>
  <si>
    <t>Osazení vpusti uliční z betonových dílců DN 500 skruž středová 590 mm</t>
  </si>
  <si>
    <t>https://podminky.urs.cz/item/CS_URS_2025_02/895941362</t>
  </si>
  <si>
    <t>34</t>
  </si>
  <si>
    <t>59224462</t>
  </si>
  <si>
    <t>vpusť uliční DN 500 skruž průběžná vysoká betonová 500/590x65mm</t>
  </si>
  <si>
    <t>-1712338392</t>
  </si>
  <si>
    <t>35</t>
  </si>
  <si>
    <t>895941367</t>
  </si>
  <si>
    <t>Osazení vpusti uliční DN 500 z betonových dílců skruž se zápachovou uzávěrkou</t>
  </si>
  <si>
    <t>610977524</t>
  </si>
  <si>
    <t>Osazení vpusti uliční z betonových dílců DN 500 skruž průběžná se zápachovou uzávěrkou</t>
  </si>
  <si>
    <t>https://podminky.urs.cz/item/CS_URS_2025_02/895941367</t>
  </si>
  <si>
    <t>36</t>
  </si>
  <si>
    <t>59224467</t>
  </si>
  <si>
    <t>vpusť uliční DN 500 skruž průběžná 500/590x65mm betonová se zápachovou uzávěrkou 150mm PVC</t>
  </si>
  <si>
    <t>-1955494682</t>
  </si>
  <si>
    <t>37</t>
  </si>
  <si>
    <t>899201211</t>
  </si>
  <si>
    <t>Demontáž mříží litinových včetně rámů hmotnosti do 50 kg</t>
  </si>
  <si>
    <t>1646382886</t>
  </si>
  <si>
    <t>Demontáž mříží litinových včetně rámů, hmotnosti jednotlivě do 50 kg</t>
  </si>
  <si>
    <t>https://podminky.urs.cz/item/CS_URS_2025_02/899201211</t>
  </si>
  <si>
    <t>"demontáž mříží dešťových vpustí včetně rámu" 5</t>
  </si>
  <si>
    <t>38</t>
  </si>
  <si>
    <t>899204112</t>
  </si>
  <si>
    <t>Osazení mříží litinových včetně rámů a košů na bahno pro třídu zatížení D400, E600</t>
  </si>
  <si>
    <t>2018703015</t>
  </si>
  <si>
    <t>https://podminky.urs.cz/item/CS_URS_2025_02/899204112</t>
  </si>
  <si>
    <t>39</t>
  </si>
  <si>
    <t>59224481</t>
  </si>
  <si>
    <t>mříž vtoková s rámem pro uliční vpusť 500x500, zatížení 40 tun</t>
  </si>
  <si>
    <t>-362465321</t>
  </si>
  <si>
    <t>40</t>
  </si>
  <si>
    <t>899102211</t>
  </si>
  <si>
    <t>Demontáž poklopů litinových nebo ocelových včetně rámů hmotnosti přes 50 do 100 kg</t>
  </si>
  <si>
    <t>-1797234802</t>
  </si>
  <si>
    <t>Demontáž poklopů litinových a ocelových včetně rámů, hmotnosti jednotlivě přes 50 do 100 Kg</t>
  </si>
  <si>
    <t>https://podminky.urs.cz/item/CS_URS_2025_02/899102211</t>
  </si>
  <si>
    <t>"demontáž poklopů kanalizačních šachet" 3</t>
  </si>
  <si>
    <t>"demontáž poklopů kabelovodu" 1</t>
  </si>
  <si>
    <t>41</t>
  </si>
  <si>
    <t>899104112</t>
  </si>
  <si>
    <t>Osazení poklopů litinových, ocelových nebo železobetonových včetně rámů pro třídu zatížení D400, E600</t>
  </si>
  <si>
    <t>-1702145661</t>
  </si>
  <si>
    <t>Osazení poklopů šachtových litinových, ocelových nebo železobetonových včetně rámů pro třídu zatížení D400, E600</t>
  </si>
  <si>
    <t>https://podminky.urs.cz/item/CS_URS_2025_02/899104112</t>
  </si>
  <si>
    <t>"výšková úprava šachty kanalizace" 3</t>
  </si>
  <si>
    <t>"výšková úprava šachty kabelovodu" 1</t>
  </si>
  <si>
    <t>42</t>
  </si>
  <si>
    <t>899401112</t>
  </si>
  <si>
    <t>Osazení poklopů uličních litinových šoupátkových</t>
  </si>
  <si>
    <t>1252935145</t>
  </si>
  <si>
    <t>Osazení poklopů uličních s pevným rámem litinových šoupátkových</t>
  </si>
  <si>
    <t>https://podminky.urs.cz/item/CS_URS_2025_02/899401112</t>
  </si>
  <si>
    <t>"výšková úprava krycího hrnce plynu" 3</t>
  </si>
  <si>
    <t>Ostatní konstrukce a práce, bourání</t>
  </si>
  <si>
    <t>43</t>
  </si>
  <si>
    <t>915111111</t>
  </si>
  <si>
    <t>Vodorovné dopravní značení dělící čáry souvislé š 125 mm základní bílá barva</t>
  </si>
  <si>
    <t>1825326469</t>
  </si>
  <si>
    <t>Vodorovné dopravní značení stříkané barvou dělící čára šířky 125 mm souvislá bílá základní</t>
  </si>
  <si>
    <t>https://podminky.urs.cz/item/CS_URS_2025_02/915111111</t>
  </si>
  <si>
    <t>"V11a zastávka 0,125m - provizorní značení" 68</t>
  </si>
  <si>
    <t>"V1a čára souvislá - provizorní značení" 185</t>
  </si>
  <si>
    <t>44</t>
  </si>
  <si>
    <t>915111121</t>
  </si>
  <si>
    <t>Vodorovné dopravní značení dělící čáry přerušované š 125 mm základní bílá barva</t>
  </si>
  <si>
    <t>1149792162</t>
  </si>
  <si>
    <t>Vodorovné dopravní značení stříkané barvou dělící čára šířky 125 mm přerušovaná bílá základní</t>
  </si>
  <si>
    <t>https://podminky.urs.cz/item/CS_URS_2025_02/915111121</t>
  </si>
  <si>
    <t>"V2a přerušovaná čára 0,125 - provizorní značení" 61</t>
  </si>
  <si>
    <t>45</t>
  </si>
  <si>
    <t>915121111</t>
  </si>
  <si>
    <t>Vodorovné dopravní značení vodící čáry souvislé š 250 mm základní bílá barva</t>
  </si>
  <si>
    <t>1834949989</t>
  </si>
  <si>
    <t>Vodorovné dopravní značení stříkané barvou vodící čára bílá šířky 250 mm souvislá základní</t>
  </si>
  <si>
    <t>https://podminky.urs.cz/item/CS_URS_2025_02/915121111</t>
  </si>
  <si>
    <t>"V4 - čára souvislá 0,25m - provizorní značení" 269</t>
  </si>
  <si>
    <t>46</t>
  </si>
  <si>
    <t>915121121</t>
  </si>
  <si>
    <t>Vodorovné dopravní značení vodící čáry přerušované š 250 mm základní bílá barva</t>
  </si>
  <si>
    <t>-2130749108</t>
  </si>
  <si>
    <t>Vodorovné dopravní značení stříkané barvou vodící čára bílá šířky 250 mm přerušovaná základní</t>
  </si>
  <si>
    <t>https://podminky.urs.cz/item/CS_URS_2025_02/915121121</t>
  </si>
  <si>
    <t>"V2b - čára přerušovaná 1,5/1,5/0,25m - provizorní značení" 18</t>
  </si>
  <si>
    <t>"V4 - čára přerušovaná 0,5/0,5/0,25m provizorní značení" 167</t>
  </si>
  <si>
    <t>47</t>
  </si>
  <si>
    <t>915131111</t>
  </si>
  <si>
    <t>Vodorovné dopravní značení přechody pro chodce, šipky, symboly základní bílá barva</t>
  </si>
  <si>
    <t>1518523103</t>
  </si>
  <si>
    <t>Vodorovné dopravní značení stříkané barvou přechody pro chodce, šipky, symboly bílé základní</t>
  </si>
  <si>
    <t>https://podminky.urs.cz/item/CS_URS_2025_02/915131111</t>
  </si>
  <si>
    <t>"V7 přechod pro chodce - provizorní značení" 12,5+10,5+22</t>
  </si>
  <si>
    <t>"V13 šikmé čáry- provizorní značení" 73</t>
  </si>
  <si>
    <t>"V5 stop čára- provizorní značení" 5,5</t>
  </si>
  <si>
    <t>"V9a směrové šipky- provizorní značení" 9*1,2</t>
  </si>
  <si>
    <t>"symbol cyklisty- provizorní značení" 15*0,3</t>
  </si>
  <si>
    <t>"nápis BUS- provizorní značení" 2*0,7</t>
  </si>
  <si>
    <t>48</t>
  </si>
  <si>
    <t>915131112</t>
  </si>
  <si>
    <t>Vodorovné dopravní značení přechody pro chodce, šipky, symboly retroreflexní bílá barva</t>
  </si>
  <si>
    <t>-1383648193</t>
  </si>
  <si>
    <t>Vodorovné dopravní značení stříkané barvou přechody pro chodce, šipky, symboly bílé retroreflexní</t>
  </si>
  <si>
    <t>https://podminky.urs.cz/item/CS_URS_2025_02/915131112</t>
  </si>
  <si>
    <t>"symbol cyklisty" 15*0,3</t>
  </si>
  <si>
    <t>"nápis BUS" 2*0,7</t>
  </si>
  <si>
    <t>49</t>
  </si>
  <si>
    <t>915211112</t>
  </si>
  <si>
    <t>Vodorovné dopravní značení dělící čáry souvislé š 125 mm retroreflexní bílý plast</t>
  </si>
  <si>
    <t>-892897208</t>
  </si>
  <si>
    <t>Vodorovné dopravní značení stříkaným plastem dělící čára šířky 125 mm souvislá bílá retroreflexní</t>
  </si>
  <si>
    <t>https://podminky.urs.cz/item/CS_URS_2025_02/915211112</t>
  </si>
  <si>
    <t>"V11a zastávka 0,125m" 68</t>
  </si>
  <si>
    <t>"V1a čára souvislá" 185</t>
  </si>
  <si>
    <t>50</t>
  </si>
  <si>
    <t>915211116</t>
  </si>
  <si>
    <t>Vodorovné dopravní značení dělící čáry souvislé š 125 mm retroreflexní žlutý plast</t>
  </si>
  <si>
    <t>2034169667</t>
  </si>
  <si>
    <t>Vodorovné dopravní značení stříkaným plastem dělící čára šířky 125 mm souvislá žlutá retroreflexní</t>
  </si>
  <si>
    <t>https://podminky.urs.cz/item/CS_URS_2025_02/915211116</t>
  </si>
  <si>
    <t>"V12a čára žlutá klikatá 0,125m" 32</t>
  </si>
  <si>
    <t>51</t>
  </si>
  <si>
    <t>915211122</t>
  </si>
  <si>
    <t>Vodorovné dopravní značení dělící čáry přerušované š 125 mm retroreflexní bílý plast</t>
  </si>
  <si>
    <t>116144208</t>
  </si>
  <si>
    <t>Vodorovné dopravní značení stříkaným plastem dělící čára šířky 125 mm přerušovaná bílá retroreflexní</t>
  </si>
  <si>
    <t>https://podminky.urs.cz/item/CS_URS_2025_02/915211122</t>
  </si>
  <si>
    <t>"V2a přerušovaná čára 0,125" 61</t>
  </si>
  <si>
    <t>52</t>
  </si>
  <si>
    <t>915221112</t>
  </si>
  <si>
    <t>Vodorovné dopravní značení vodící čáry souvislé š 250 mm retroreflexní bílý plast</t>
  </si>
  <si>
    <t>1632811431</t>
  </si>
  <si>
    <t>Vodorovné dopravní značení stříkaným plastem vodící čára bílá šířky 250 mm souvislá retroreflexní</t>
  </si>
  <si>
    <t>https://podminky.urs.cz/item/CS_URS_2025_02/915221112</t>
  </si>
  <si>
    <t>"V4 - čára souvislá 0,25m" 269</t>
  </si>
  <si>
    <t>53</t>
  </si>
  <si>
    <t>915221122</t>
  </si>
  <si>
    <t>Vodorovné dopravní značení vodící čáry přerušované š 250 mm retroreflexní bílý plast</t>
  </si>
  <si>
    <t>-1023978224</t>
  </si>
  <si>
    <t>Vodorovné dopravní značení stříkaným plastem vodící čára bílá šířky 250 mm přerušovaná retroreflexní</t>
  </si>
  <si>
    <t>https://podminky.urs.cz/item/CS_URS_2025_02/915221122</t>
  </si>
  <si>
    <t>"V2b - čára přerušovaná 1,5/1,5/0,25m" 18</t>
  </si>
  <si>
    <t>"V4 - čára přerušovaná 0,5/0,5/0,25m" 167</t>
  </si>
  <si>
    <t>54</t>
  </si>
  <si>
    <t>915231112</t>
  </si>
  <si>
    <t>Vodorovné dopravní značení přechody pro chodce, šipky, symboly retroreflexní bílý plast</t>
  </si>
  <si>
    <t>1345953752</t>
  </si>
  <si>
    <t>Vodorovné dopravní značení stříkaným plastem přechody pro chodce, šipky, symboly nápisy bílé retroreflexní</t>
  </si>
  <si>
    <t>https://podminky.urs.cz/item/CS_URS_2025_02/915231112</t>
  </si>
  <si>
    <t>"V7 přechod pro chodce" 12,5+10,5+22</t>
  </si>
  <si>
    <t>"V13 šikmé čáry" 73</t>
  </si>
  <si>
    <t>"V5 stop čára" 5,5</t>
  </si>
  <si>
    <t>"V9a směrové šipky" 9*1,2</t>
  </si>
  <si>
    <t>55</t>
  </si>
  <si>
    <t>915231116</t>
  </si>
  <si>
    <t>Vodorovné dopravní značení přechody pro chodce, šipky, symboly retroreflexní žlutý plast</t>
  </si>
  <si>
    <t>-1145228064</t>
  </si>
  <si>
    <t>Vodorovné dopravní značení stříkaným plastem přechody pro chodce, šipky, symboly nápisy žluté retroreflexní</t>
  </si>
  <si>
    <t>https://podminky.urs.cz/item/CS_URS_2025_02/915231116</t>
  </si>
  <si>
    <t>"červený podklad symbolu cyklopruhu" 85</t>
  </si>
  <si>
    <t>56</t>
  </si>
  <si>
    <t>915611111</t>
  </si>
  <si>
    <t>Předznačení vodorovného liniového značení</t>
  </si>
  <si>
    <t>-640004108</t>
  </si>
  <si>
    <t>Předznačení pro vodorovné značení stříkané barvou nebo prováděné z nátěrových hmot liniové dělicí čáry, vodicí proužky</t>
  </si>
  <si>
    <t>https://podminky.urs.cz/item/CS_URS_2025_02/915611111</t>
  </si>
  <si>
    <t>"předznačení čar" 800</t>
  </si>
  <si>
    <t>57</t>
  </si>
  <si>
    <t>915621111</t>
  </si>
  <si>
    <t>Předznačení vodorovného plošného značení</t>
  </si>
  <si>
    <t>-757919572</t>
  </si>
  <si>
    <t>Předznačení pro vodorovné značení stříkané barvou nebo prováděné z nátěrových hmot plošné šipky, symboly, nápisy</t>
  </si>
  <si>
    <t>https://podminky.urs.cz/item/CS_URS_2025_02/915621111</t>
  </si>
  <si>
    <t>"předznačení symboly" 203,2</t>
  </si>
  <si>
    <t>58</t>
  </si>
  <si>
    <t>916111122</t>
  </si>
  <si>
    <t>Osazení obruby z drobných kostek bez boční opěry do lože z betonu prostého</t>
  </si>
  <si>
    <t>1817686394</t>
  </si>
  <si>
    <t>Osazení silniční obruby z dlažebních kostek v jedné řadě s ložem tl. přes 50 do 100 mm, s vyplněním a zatřením spár cementovou maltou z drobných kostek bez boční opěry, do lože z betonu prostého</t>
  </si>
  <si>
    <t>https://podminky.urs.cz/item/CS_URS_2025_02/916111122</t>
  </si>
  <si>
    <t>"osazení dvouřádku ze žulových kostek" 2*194</t>
  </si>
  <si>
    <t>59</t>
  </si>
  <si>
    <t>58381007</t>
  </si>
  <si>
    <t>kostka štípaná dlažební žula drobná 8/10</t>
  </si>
  <si>
    <t>-1757810709</t>
  </si>
  <si>
    <t>"doplnění - kostka žulová 8/10" 7,76</t>
  </si>
  <si>
    <t>60</t>
  </si>
  <si>
    <t>919732221</t>
  </si>
  <si>
    <t>Styčná spára napojení nového živičného povrchu na stávající za tepla š 15 mm hl 25 mm bez prořezání</t>
  </si>
  <si>
    <t>54497512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</si>
  <si>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</si>
  <si>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https://podminky.urs.cz/item/CS_URS_2025_02/919732221</t>
  </si>
  <si>
    <t>"spára mezi novým a starým asf krytem" 78</t>
  </si>
  <si>
    <t>61</t>
  </si>
  <si>
    <t>919735113</t>
  </si>
  <si>
    <t>Řezání stávajícího živičného krytu hl přes 100 do 150 mm</t>
  </si>
  <si>
    <t>-1930867121</t>
  </si>
  <si>
    <t>Řezání stávajícího živičného krytu nebo podkladu hloubky přes 100 do 150 mm</t>
  </si>
  <si>
    <t>https://podminky.urs.cz/item/CS_URS_2025_02/919735113</t>
  </si>
  <si>
    <t>"řezání asfaltového krytu hloubky 150 mm" 78</t>
  </si>
  <si>
    <t>62</t>
  </si>
  <si>
    <t>938909311</t>
  </si>
  <si>
    <t>Čištění vozovek metením strojně podkladu nebo krytu betonového nebo živičného</t>
  </si>
  <si>
    <t>574968828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</si>
  <si>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</si>
  <si>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https://podminky.urs.cz/item/CS_URS_2025_02/938909311</t>
  </si>
  <si>
    <t>"čištění stávající asfaltové vozovky po frézování" 1909</t>
  </si>
  <si>
    <t>63</t>
  </si>
  <si>
    <t>979071121</t>
  </si>
  <si>
    <t>Očištění dlažebních kostek drobných s původním spárováním kamenivem těženým</t>
  </si>
  <si>
    <t>931335763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</si>
  <si>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</si>
  <si>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https://podminky.urs.cz/item/CS_URS_2025_02/979071121</t>
  </si>
  <si>
    <t>"očištění žulových kostek před zpětným osazením" 31,04</t>
  </si>
  <si>
    <t>997</t>
  </si>
  <si>
    <t>Doprava suti a vybouraných hmot</t>
  </si>
  <si>
    <t>64</t>
  </si>
  <si>
    <t>997211511</t>
  </si>
  <si>
    <t>Vodorovná doprava suti po suchu na vzdálenost do 1 km</t>
  </si>
  <si>
    <t>-546497370</t>
  </si>
  <si>
    <t>Vodorovná doprava suti nebo vybouraných hmot suti se složením a hrubým urovnáním, na vzdálenost do 1 km</t>
  </si>
  <si>
    <t>https://podminky.urs.cz/item/CS_URS_2025_02/997211511</t>
  </si>
  <si>
    <t>"Beton"</t>
  </si>
  <si>
    <t>"silniční obruba" 7,5*0,540</t>
  </si>
  <si>
    <t>"dešťová vpusi" 0,5*2,2</t>
  </si>
  <si>
    <t>Mezisoučet</t>
  </si>
  <si>
    <t>"Kamenivo"</t>
  </si>
  <si>
    <t>"odkop kce vozovky - sanace" 364*0,15*2</t>
  </si>
  <si>
    <t>"Asfalt"</t>
  </si>
  <si>
    <t>"kryt vozovky tl. 50mm" 1819*0,05*2,4</t>
  </si>
  <si>
    <t>"kryt vozovky - sanace tl. 60mm" 364*0,06*2,4</t>
  </si>
  <si>
    <t>"kryt vozovky - sanace tl. 70mm" 364*0,07*2,4</t>
  </si>
  <si>
    <t>"vybouráná asfaltu v místě DV" 9*0,18*2,4</t>
  </si>
  <si>
    <t>65</t>
  </si>
  <si>
    <t>997211519</t>
  </si>
  <si>
    <t>Příplatek ZKD 1 km u vodorovné dopravy suti</t>
  </si>
  <si>
    <t>1698949272</t>
  </si>
  <si>
    <t>Vodorovná doprava suti nebo vybouraných hmot suti se složením a hrubým urovnáním, na vzdálenost Příplatek k ceně za každý další započatý 1 km přes 1 km</t>
  </si>
  <si>
    <t>https://podminky.urs.cz/item/CS_URS_2025_02/997211519</t>
  </si>
  <si>
    <t>"dslší 9 km" 450,086*9</t>
  </si>
  <si>
    <t>66</t>
  </si>
  <si>
    <t>997221861</t>
  </si>
  <si>
    <t>Poplatek za uložení na recyklační skládce (skládkovné) stavebního odpadu z prostého betonu pod kódem 17 01 01</t>
  </si>
  <si>
    <t>-1681973820</t>
  </si>
  <si>
    <t>Poplatek za uložení stavebního odpadu na recyklační skládce (skládkovné) z prostého betonu zatříděného do Katalogu odpadů pod kódem 17 01 01</t>
  </si>
  <si>
    <t>https://podminky.urs.cz/item/CS_URS_2025_02/997221861</t>
  </si>
  <si>
    <t>5,15</t>
  </si>
  <si>
    <t>67</t>
  </si>
  <si>
    <t>997221873</t>
  </si>
  <si>
    <t>Poplatek za uložení na recyklační skládce (skládkovné) stavebního odpadu zeminy a kamení zatříděného do Katalogu odpadů pod kódem 17 05 04</t>
  </si>
  <si>
    <t>1885606405</t>
  </si>
  <si>
    <t>https://podminky.urs.cz/item/CS_URS_2025_02/997221873</t>
  </si>
  <si>
    <t>109,2</t>
  </si>
  <si>
    <t>68</t>
  </si>
  <si>
    <t>997221875</t>
  </si>
  <si>
    <t>Poplatek za uložení na recyklační skládce (skládkovné) stavebního odpadu asfaltového bez obsahu dehtu zatříděného do Katalogu odpadů pod kódem 17 03 02</t>
  </si>
  <si>
    <t>-1860685268</t>
  </si>
  <si>
    <t>Poplatek za uložení stavebního odpadu na recyklační skládce (skládkovné) asfaltového bez obsahu dehtu zatříděného do Katalogu odpadů pod kódem 17 03 02</t>
  </si>
  <si>
    <t>https://podminky.urs.cz/item/CS_URS_2025_02/997221875</t>
  </si>
  <si>
    <t>335,736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</si>
  <si>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</si>
  <si>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</si>
  <si>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</si>
  <si>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</si>
  <si>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</si>
  <si>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1482554591</t>
  </si>
  <si>
    <t>Přesun hmot pro komunikace s krytem z kameniva, monolitickým betonovým nebo živičným dopravní vzdálenost do 200 m jakékoliv délky objektu</t>
  </si>
  <si>
    <t>https://podminky.urs.cz/item/CS_URS_2025_02/998225111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</si>
  <si>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</si>
  <si>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</si>
  <si>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</si>
  <si>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</si>
  <si>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</si>
  <si>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</si>
  <si>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</si>
  <si>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</si>
  <si>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</si>
  <si>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</si>
  <si>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</si>
  <si>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</si>
  <si>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</si>
  <si>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</si>
  <si>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</si>
  <si>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1</t>
  </si>
  <si>
    <t>012303000</t>
  </si>
  <si>
    <t>Geodetické práce po výstavbě</t>
  </si>
  <si>
    <t>-853364386</t>
  </si>
  <si>
    <t>"zaměření stutečného provedení"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</si>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</sst>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7.jpg" /><Relationship Id="rId2" Type="http://schemas.openxmlformats.org/officeDocument/2006/relationships/image" Target="../media/image8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430530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373380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36830</xdr:colOff>
      <xdr:row>109</xdr:row>
      <xdr:rowOff>0</xdr:rowOff>
    </xdr:from>
    <xdr:to>
      <xdr:col>9</xdr:col>
      <xdr:colOff>1214120</xdr:colOff>
      <xdr:row>113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36830</xdr:colOff>
      <xdr:row>106</xdr:row>
      <xdr:rowOff>0</xdr:rowOff>
    </xdr:from>
    <xdr:to>
      <xdr:col>9</xdr:col>
      <xdr:colOff>1214120</xdr:colOff>
      <xdr:row>110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184" TargetMode="External" /><Relationship Id="rId2" Type="http://schemas.openxmlformats.org/officeDocument/2006/relationships/hyperlink" Target="https://podminky.urs.cz/item/CS_URS_2025_02/113107212" TargetMode="External" /><Relationship Id="rId3" Type="http://schemas.openxmlformats.org/officeDocument/2006/relationships/hyperlink" Target="https://podminky.urs.cz/item/CS_URS_2025_02/113154514" TargetMode="External" /><Relationship Id="rId4" Type="http://schemas.openxmlformats.org/officeDocument/2006/relationships/hyperlink" Target="https://podminky.urs.cz/item/CS_URS_2025_02/113154515" TargetMode="External" /><Relationship Id="rId5" Type="http://schemas.openxmlformats.org/officeDocument/2006/relationships/hyperlink" Target="https://podminky.urs.cz/item/CS_URS_2025_02/113154543" TargetMode="External" /><Relationship Id="rId6" Type="http://schemas.openxmlformats.org/officeDocument/2006/relationships/hyperlink" Target="https://podminky.urs.cz/item/CS_URS_2025_02/113202111" TargetMode="External" /><Relationship Id="rId7" Type="http://schemas.openxmlformats.org/officeDocument/2006/relationships/hyperlink" Target="https://podminky.urs.cz/item/CS_URS_2025_02/113203111" TargetMode="External" /><Relationship Id="rId8" Type="http://schemas.openxmlformats.org/officeDocument/2006/relationships/hyperlink" Target="https://podminky.urs.cz/item/CS_URS_2025_02/131251201" TargetMode="External" /><Relationship Id="rId9" Type="http://schemas.openxmlformats.org/officeDocument/2006/relationships/hyperlink" Target="https://podminky.urs.cz/item/CS_URS_2025_02/162751117" TargetMode="External" /><Relationship Id="rId10" Type="http://schemas.openxmlformats.org/officeDocument/2006/relationships/hyperlink" Target="https://podminky.urs.cz/item/CS_URS_2025_02/171201231" TargetMode="External" /><Relationship Id="rId11" Type="http://schemas.openxmlformats.org/officeDocument/2006/relationships/hyperlink" Target="https://podminky.urs.cz/item/CS_URS_2025_02/171251201" TargetMode="External" /><Relationship Id="rId12" Type="http://schemas.openxmlformats.org/officeDocument/2006/relationships/hyperlink" Target="https://podminky.urs.cz/item/CS_URS_2025_02/174151101" TargetMode="External" /><Relationship Id="rId13" Type="http://schemas.openxmlformats.org/officeDocument/2006/relationships/hyperlink" Target="https://podminky.urs.cz/item/CS_URS_2025_02/175111101" TargetMode="External" /><Relationship Id="rId14" Type="http://schemas.openxmlformats.org/officeDocument/2006/relationships/hyperlink" Target="https://podminky.urs.cz/item/CS_URS_2025_02/181951112" TargetMode="External" /><Relationship Id="rId15" Type="http://schemas.openxmlformats.org/officeDocument/2006/relationships/hyperlink" Target="https://podminky.urs.cz/item/CS_URS_2025_02/567122114" TargetMode="External" /><Relationship Id="rId16" Type="http://schemas.openxmlformats.org/officeDocument/2006/relationships/hyperlink" Target="https://podminky.urs.cz/item/CS_URS_2025_02/573191111" TargetMode="External" /><Relationship Id="rId17" Type="http://schemas.openxmlformats.org/officeDocument/2006/relationships/hyperlink" Target="https://podminky.urs.cz/item/CS_URS_2025_02/565155201" TargetMode="External" /><Relationship Id="rId18" Type="http://schemas.openxmlformats.org/officeDocument/2006/relationships/hyperlink" Target="https://podminky.urs.cz/item/CS_URS_2025_02/573231106" TargetMode="External" /><Relationship Id="rId19" Type="http://schemas.openxmlformats.org/officeDocument/2006/relationships/hyperlink" Target="https://podminky.urs.cz/item/CS_URS_2025_02/577155032" TargetMode="External" /><Relationship Id="rId20" Type="http://schemas.openxmlformats.org/officeDocument/2006/relationships/hyperlink" Target="https://podminky.urs.cz/item/CS_URS_2025_02/577144141" TargetMode="External" /><Relationship Id="rId21" Type="http://schemas.openxmlformats.org/officeDocument/2006/relationships/hyperlink" Target="https://podminky.urs.cz/item/CS_URS_2025_02/871313123" TargetMode="External" /><Relationship Id="rId22" Type="http://schemas.openxmlformats.org/officeDocument/2006/relationships/hyperlink" Target="https://podminky.urs.cz/item/CS_URS_2025_02/877310310" TargetMode="External" /><Relationship Id="rId23" Type="http://schemas.openxmlformats.org/officeDocument/2006/relationships/hyperlink" Target="https://podminky.urs.cz/item/CS_URS_2025_02/890211851" TargetMode="External" /><Relationship Id="rId24" Type="http://schemas.openxmlformats.org/officeDocument/2006/relationships/hyperlink" Target="https://podminky.urs.cz/item/CS_URS_2025_02/895941342" TargetMode="External" /><Relationship Id="rId25" Type="http://schemas.openxmlformats.org/officeDocument/2006/relationships/hyperlink" Target="https://podminky.urs.cz/item/CS_URS_2025_02/895941351" TargetMode="External" /><Relationship Id="rId26" Type="http://schemas.openxmlformats.org/officeDocument/2006/relationships/hyperlink" Target="https://podminky.urs.cz/item/CS_URS_2025_02/895941362" TargetMode="External" /><Relationship Id="rId27" Type="http://schemas.openxmlformats.org/officeDocument/2006/relationships/hyperlink" Target="https://podminky.urs.cz/item/CS_URS_2025_02/895941367" TargetMode="External" /><Relationship Id="rId28" Type="http://schemas.openxmlformats.org/officeDocument/2006/relationships/hyperlink" Target="https://podminky.urs.cz/item/CS_URS_2025_02/899201211" TargetMode="External" /><Relationship Id="rId29" Type="http://schemas.openxmlformats.org/officeDocument/2006/relationships/hyperlink" Target="https://podminky.urs.cz/item/CS_URS_2025_02/899204112" TargetMode="External" /><Relationship Id="rId30" Type="http://schemas.openxmlformats.org/officeDocument/2006/relationships/hyperlink" Target="https://podminky.urs.cz/item/CS_URS_2025_02/899102211" TargetMode="External" /><Relationship Id="rId31" Type="http://schemas.openxmlformats.org/officeDocument/2006/relationships/hyperlink" Target="https://podminky.urs.cz/item/CS_URS_2025_02/899104112" TargetMode="External" /><Relationship Id="rId32" Type="http://schemas.openxmlformats.org/officeDocument/2006/relationships/hyperlink" Target="https://podminky.urs.cz/item/CS_URS_2025_02/899401112" TargetMode="External" /><Relationship Id="rId33" Type="http://schemas.openxmlformats.org/officeDocument/2006/relationships/hyperlink" Target="https://podminky.urs.cz/item/CS_URS_2025_02/915111111" TargetMode="External" /><Relationship Id="rId34" Type="http://schemas.openxmlformats.org/officeDocument/2006/relationships/hyperlink" Target="https://podminky.urs.cz/item/CS_URS_2025_02/915111121" TargetMode="External" /><Relationship Id="rId35" Type="http://schemas.openxmlformats.org/officeDocument/2006/relationships/hyperlink" Target="https://podminky.urs.cz/item/CS_URS_2025_02/915121111" TargetMode="External" /><Relationship Id="rId36" Type="http://schemas.openxmlformats.org/officeDocument/2006/relationships/hyperlink" Target="https://podminky.urs.cz/item/CS_URS_2025_02/915121121" TargetMode="External" /><Relationship Id="rId37" Type="http://schemas.openxmlformats.org/officeDocument/2006/relationships/hyperlink" Target="https://podminky.urs.cz/item/CS_URS_2025_02/915131111" TargetMode="External" /><Relationship Id="rId38" Type="http://schemas.openxmlformats.org/officeDocument/2006/relationships/hyperlink" Target="https://podminky.urs.cz/item/CS_URS_2025_02/915131112" TargetMode="External" /><Relationship Id="rId39" Type="http://schemas.openxmlformats.org/officeDocument/2006/relationships/hyperlink" Target="https://podminky.urs.cz/item/CS_URS_2025_02/915211112" TargetMode="External" /><Relationship Id="rId40" Type="http://schemas.openxmlformats.org/officeDocument/2006/relationships/hyperlink" Target="https://podminky.urs.cz/item/CS_URS_2025_02/915211116" TargetMode="External" /><Relationship Id="rId41" Type="http://schemas.openxmlformats.org/officeDocument/2006/relationships/hyperlink" Target="https://podminky.urs.cz/item/CS_URS_2025_02/915211122" TargetMode="External" /><Relationship Id="rId42" Type="http://schemas.openxmlformats.org/officeDocument/2006/relationships/hyperlink" Target="https://podminky.urs.cz/item/CS_URS_2025_02/915221112" TargetMode="External" /><Relationship Id="rId43" Type="http://schemas.openxmlformats.org/officeDocument/2006/relationships/hyperlink" Target="https://podminky.urs.cz/item/CS_URS_2025_02/915221122" TargetMode="External" /><Relationship Id="rId44" Type="http://schemas.openxmlformats.org/officeDocument/2006/relationships/hyperlink" Target="https://podminky.urs.cz/item/CS_URS_2025_02/915231112" TargetMode="External" /><Relationship Id="rId45" Type="http://schemas.openxmlformats.org/officeDocument/2006/relationships/hyperlink" Target="https://podminky.urs.cz/item/CS_URS_2025_02/915231116" TargetMode="External" /><Relationship Id="rId46" Type="http://schemas.openxmlformats.org/officeDocument/2006/relationships/hyperlink" Target="https://podminky.urs.cz/item/CS_URS_2025_02/915611111" TargetMode="External" /><Relationship Id="rId47" Type="http://schemas.openxmlformats.org/officeDocument/2006/relationships/hyperlink" Target="https://podminky.urs.cz/item/CS_URS_2025_02/915621111" TargetMode="External" /><Relationship Id="rId48" Type="http://schemas.openxmlformats.org/officeDocument/2006/relationships/hyperlink" Target="https://podminky.urs.cz/item/CS_URS_2025_02/916111122" TargetMode="External" /><Relationship Id="rId49" Type="http://schemas.openxmlformats.org/officeDocument/2006/relationships/hyperlink" Target="https://podminky.urs.cz/item/CS_URS_2025_02/919732221" TargetMode="External" /><Relationship Id="rId50" Type="http://schemas.openxmlformats.org/officeDocument/2006/relationships/hyperlink" Target="https://podminky.urs.cz/item/CS_URS_2025_02/919735113" TargetMode="External" /><Relationship Id="rId51" Type="http://schemas.openxmlformats.org/officeDocument/2006/relationships/hyperlink" Target="https://podminky.urs.cz/item/CS_URS_2025_02/938909311" TargetMode="External" /><Relationship Id="rId52" Type="http://schemas.openxmlformats.org/officeDocument/2006/relationships/hyperlink" Target="https://podminky.urs.cz/item/CS_URS_2025_02/979071121" TargetMode="External" /><Relationship Id="rId53" Type="http://schemas.openxmlformats.org/officeDocument/2006/relationships/hyperlink" Target="https://podminky.urs.cz/item/CS_URS_2025_02/997211511" TargetMode="External" /><Relationship Id="rId54" Type="http://schemas.openxmlformats.org/officeDocument/2006/relationships/hyperlink" Target="https://podminky.urs.cz/item/CS_URS_2025_02/997211519" TargetMode="External" /><Relationship Id="rId55" Type="http://schemas.openxmlformats.org/officeDocument/2006/relationships/hyperlink" Target="https://podminky.urs.cz/item/CS_URS_2025_02/997221861" TargetMode="External" /><Relationship Id="rId56" Type="http://schemas.openxmlformats.org/officeDocument/2006/relationships/hyperlink" Target="https://podminky.urs.cz/item/CS_URS_2025_02/997221873" TargetMode="External" /><Relationship Id="rId57" Type="http://schemas.openxmlformats.org/officeDocument/2006/relationships/hyperlink" Target="https://podminky.urs.cz/item/CS_URS_2025_02/997221875" TargetMode="External" /><Relationship Id="rId58" Type="http://schemas.openxmlformats.org/officeDocument/2006/relationships/hyperlink" Target="https://podminky.urs.cz/item/CS_URS_2025_02/998225111" TargetMode="External" /><Relationship Id="rId5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026-25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 - náměstí T. G. Masaryka, obnova asfaltového krytu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12. 11. 2025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Bořek Zvědělík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19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Komunikace'!J30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101 - Komunikace'!P123</f>
        <v>0</v>
      </c>
      <c r="AV95" s="129">
        <f>'SO 101 - Komunikace'!J33</f>
        <v>0</v>
      </c>
      <c r="AW95" s="129">
        <f>'SO 101 - Komunikace'!J34</f>
        <v>0</v>
      </c>
      <c r="AX95" s="129">
        <f>'SO 101 - Komunikace'!J35</f>
        <v>0</v>
      </c>
      <c r="AY95" s="129">
        <f>'SO 101 - Komunikace'!J36</f>
        <v>0</v>
      </c>
      <c r="AZ95" s="129">
        <f>'SO 101 - Komunikace'!F33</f>
        <v>0</v>
      </c>
      <c r="BA95" s="129">
        <f>'SO 101 - Komunikace'!F34</f>
        <v>0</v>
      </c>
      <c r="BB95" s="129">
        <f>'SO 101 - Komunikace'!F35</f>
        <v>0</v>
      </c>
      <c r="BC95" s="129">
        <f>'SO 101 - Komunikace'!F36</f>
        <v>0</v>
      </c>
      <c r="BD95" s="131">
        <f>'SO 101 - Komunikace'!F37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33">
        <v>0</v>
      </c>
      <c r="AT96" s="134">
        <f>ROUND(SUM(AV96:AW96),2)</f>
        <v>0</v>
      </c>
      <c r="AU96" s="135">
        <f>'VRN - Vedlejší rozpočtové...'!P120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91</v>
      </c>
      <c r="CM96" s="132" t="s">
        <v>87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HnQWEfNjz9Z25eUH8IOiRtq0247lCHCP+qn6itAe7pA/wby1gWUBE1sQVTUSCxhYf5mg4BDBS5P4ENBIq7+wHw==" hashValue="nk69YbNjUiQbL5fLSGrGGx8A0YAlqqdZUVL+8QAZElC2cTAp3qE8h90Yh55BM5WiGBU/u4ICw+XA77YUDEAcX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Komunikace'!C2" display="/"/>
    <hyperlink ref="A9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náměstí T. G. Masaryka, obnova asfaltového krytu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12. 11. 2025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ROUND((SUM(BE123:BE433)),  2)</f>
        <v>0</v>
      </c>
      <c r="G33" s="39"/>
      <c r="H33" s="39"/>
      <c r="I33" s="156">
        <v>0.20999999999999999</v>
      </c>
      <c r="J33" s="155">
        <f>ROUND(((SUM(BE123:BE433))*I33),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ROUND((SUM(BF123:BF433)),  2)</f>
        <v>0</v>
      </c>
      <c r="G34" s="39"/>
      <c r="H34" s="39"/>
      <c r="I34" s="156">
        <v>0.12</v>
      </c>
      <c r="J34" s="155">
        <f>ROUND(((SUM(BF123:BF433))*I34),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ROUND((SUM(BG123:BG433)),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ROUND((SUM(BH123:BH433)),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ROUND((SUM(BI123:BI433)),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náměstí T. G. Masaryka, obnova asfaltového krytu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101 -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12. 11. 2025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hidden="1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J196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J224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J292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J396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106</v>
      </c>
      <c r="E103" s="189"/>
      <c r="F103" s="189"/>
      <c r="G103" s="189"/>
      <c r="H103" s="189"/>
      <c r="I103" s="189"/>
      <c r="J103" s="190">
        <f>J430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107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Břeclav - náměstí T. G. Masaryka, obnova asfaltového krytu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101 - Komunikace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22</v>
      </c>
      <c r="D117" s="41"/>
      <c r="E117" s="41"/>
      <c r="F117" s="28" t="str">
        <f>F12</f>
        <v>Břeclav</v>
      </c>
      <c r="G117" s="41"/>
      <c r="H117" s="41"/>
      <c r="I117" s="33" t="s">
        <v>24</v>
      </c>
      <c r="J117" s="80" t="str">
        <f>IF(J12="","",J12)</f>
        <v>12. 11. 2025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26</v>
      </c>
      <c r="D119" s="41"/>
      <c r="E119" s="41"/>
      <c r="F119" s="28" t="str">
        <f>E15</f>
        <v>Město Břeclav</v>
      </c>
      <c r="G119" s="41"/>
      <c r="H119" s="41"/>
      <c r="I119" s="33" t="s">
        <v>32</v>
      </c>
      <c r="J119" s="37" t="str">
        <f>E21</f>
        <v>Ing. Bořek Zvědělík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>Ing. Bořek Zvědělík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108</v>
      </c>
      <c r="D122" s="195" t="s">
        <v>62</v>
      </c>
      <c r="E122" s="195" t="s">
        <v>58</v>
      </c>
      <c r="F122" s="195" t="s">
        <v>59</v>
      </c>
      <c r="G122" s="195" t="s">
        <v>109</v>
      </c>
      <c r="H122" s="195" t="s">
        <v>110</v>
      </c>
      <c r="I122" s="195" t="s">
        <v>111</v>
      </c>
      <c r="J122" s="195" t="s">
        <v>97</v>
      </c>
      <c r="K122" s="196" t="s">
        <v>112</v>
      </c>
      <c r="L122" s="197"/>
      <c r="M122" s="101" t="s">
        <v>1</v>
      </c>
      <c r="N122" s="102" t="s">
        <v>41</v>
      </c>
      <c r="O122" s="102" t="s">
        <v>113</v>
      </c>
      <c r="P122" s="102" t="s">
        <v>114</v>
      </c>
      <c r="Q122" s="102" t="s">
        <v>115</v>
      </c>
      <c r="R122" s="102" t="s">
        <v>116</v>
      </c>
      <c r="S122" s="102" t="s">
        <v>117</v>
      </c>
      <c r="T122" s="103" t="s">
        <v>118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119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139.011999</v>
      </c>
      <c r="S123" s="105"/>
      <c r="T123" s="201">
        <f>T124</f>
        <v>517.13850000000002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76</v>
      </c>
      <c r="AU123" s="18" t="s">
        <v>99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76</v>
      </c>
      <c r="E124" s="206" t="s">
        <v>120</v>
      </c>
      <c r="F124" s="206" t="s">
        <v>121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P125+P196+P224+P292+P396+P430</f>
        <v>0</v>
      </c>
      <c r="Q124" s="211"/>
      <c r="R124" s="212">
        <f>R125+R196+R224+R292+R396+R430</f>
        <v>139.011999</v>
      </c>
      <c r="S124" s="211"/>
      <c r="T124" s="213">
        <f>T125+T196+T224+T292+T396+T430</f>
        <v>517.13850000000002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85</v>
      </c>
      <c r="AT124" s="215" t="s">
        <v>76</v>
      </c>
      <c r="AU124" s="215" t="s">
        <v>77</v>
      </c>
      <c r="AY124" s="214" t="s">
        <v>122</v>
      </c>
      <c r="BK124" s="216">
        <f>BK125+BK196+BK224+BK292+BK396+BK430</f>
        <v>0</v>
      </c>
    </row>
    <row r="125" s="12" customFormat="1" ht="22.8" customHeight="1">
      <c r="A125" s="12"/>
      <c r="B125" s="203"/>
      <c r="C125" s="204"/>
      <c r="D125" s="205" t="s">
        <v>76</v>
      </c>
      <c r="E125" s="217" t="s">
        <v>85</v>
      </c>
      <c r="F125" s="217" t="s">
        <v>123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SUM(P126:P195)</f>
        <v>0</v>
      </c>
      <c r="Q125" s="211"/>
      <c r="R125" s="212">
        <f>SUM(R126:R195)</f>
        <v>17.832750000000001</v>
      </c>
      <c r="S125" s="211"/>
      <c r="T125" s="213">
        <f>SUM(T126:T195)</f>
        <v>477.42850000000004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85</v>
      </c>
      <c r="AT125" s="215" t="s">
        <v>76</v>
      </c>
      <c r="AU125" s="215" t="s">
        <v>85</v>
      </c>
      <c r="AY125" s="214" t="s">
        <v>122</v>
      </c>
      <c r="BK125" s="216">
        <f>SUM(BK126:BK195)</f>
        <v>0</v>
      </c>
    </row>
    <row r="126" s="2" customFormat="1" ht="16.5" customHeight="1">
      <c r="A126" s="39"/>
      <c r="B126" s="40"/>
      <c r="C126" s="219" t="s">
        <v>85</v>
      </c>
      <c r="D126" s="219" t="s">
        <v>124</v>
      </c>
      <c r="E126" s="220" t="s">
        <v>125</v>
      </c>
      <c r="F126" s="221" t="s">
        <v>126</v>
      </c>
      <c r="G126" s="222" t="s">
        <v>127</v>
      </c>
      <c r="H126" s="223">
        <v>9</v>
      </c>
      <c r="I126" s="224"/>
      <c r="J126" s="225">
        <f>ROUND(I126*H126,2)</f>
        <v>0</v>
      </c>
      <c r="K126" s="221" t="s">
        <v>128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0.45000000000000001</v>
      </c>
      <c r="T126" s="229">
        <f>S126*H126</f>
        <v>4.0499999999999998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129</v>
      </c>
      <c r="AT126" s="230" t="s">
        <v>124</v>
      </c>
      <c r="AU126" s="230" t="s">
        <v>87</v>
      </c>
      <c r="AY126" s="18" t="s">
        <v>122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129</v>
      </c>
      <c r="BM126" s="230" t="s">
        <v>130</v>
      </c>
    </row>
    <row r="127" s="2" customFormat="1">
      <c r="A127" s="39"/>
      <c r="B127" s="40"/>
      <c r="C127" s="41"/>
      <c r="D127" s="232" t="s">
        <v>131</v>
      </c>
      <c r="E127" s="41"/>
      <c r="F127" s="233" t="s">
        <v>132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131</v>
      </c>
      <c r="AU127" s="18" t="s">
        <v>87</v>
      </c>
    </row>
    <row r="128" s="2" customFormat="1">
      <c r="A128" s="39"/>
      <c r="B128" s="40"/>
      <c r="C128" s="41"/>
      <c r="D128" s="237" t="s">
        <v>133</v>
      </c>
      <c r="E128" s="41"/>
      <c r="F128" s="238" t="s">
        <v>134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133</v>
      </c>
      <c r="AU128" s="18" t="s">
        <v>87</v>
      </c>
    </row>
    <row r="129" s="13" customFormat="1">
      <c r="A129" s="13"/>
      <c r="B129" s="239"/>
      <c r="C129" s="240"/>
      <c r="D129" s="232" t="s">
        <v>135</v>
      </c>
      <c r="E129" s="241" t="s">
        <v>1</v>
      </c>
      <c r="F129" s="242" t="s">
        <v>136</v>
      </c>
      <c r="G129" s="240"/>
      <c r="H129" s="243">
        <v>9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135</v>
      </c>
      <c r="AU129" s="249" t="s">
        <v>87</v>
      </c>
      <c r="AV129" s="13" t="s">
        <v>87</v>
      </c>
      <c r="AW129" s="13" t="s">
        <v>34</v>
      </c>
      <c r="AX129" s="13" t="s">
        <v>85</v>
      </c>
      <c r="AY129" s="249" t="s">
        <v>122</v>
      </c>
    </row>
    <row r="130" s="2" customFormat="1" ht="16.5" customHeight="1">
      <c r="A130" s="39"/>
      <c r="B130" s="40"/>
      <c r="C130" s="219" t="s">
        <v>87</v>
      </c>
      <c r="D130" s="219" t="s">
        <v>124</v>
      </c>
      <c r="E130" s="220" t="s">
        <v>137</v>
      </c>
      <c r="F130" s="221" t="s">
        <v>138</v>
      </c>
      <c r="G130" s="222" t="s">
        <v>127</v>
      </c>
      <c r="H130" s="223">
        <v>364</v>
      </c>
      <c r="I130" s="224"/>
      <c r="J130" s="225">
        <f>ROUND(I130*H130,2)</f>
        <v>0</v>
      </c>
      <c r="K130" s="221" t="s">
        <v>128</v>
      </c>
      <c r="L130" s="45"/>
      <c r="M130" s="226" t="s">
        <v>1</v>
      </c>
      <c r="N130" s="227" t="s">
        <v>42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0.29999999999999999</v>
      </c>
      <c r="T130" s="229">
        <f>S130*H130</f>
        <v>109.2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129</v>
      </c>
      <c r="AT130" s="230" t="s">
        <v>124</v>
      </c>
      <c r="AU130" s="230" t="s">
        <v>87</v>
      </c>
      <c r="AY130" s="18" t="s">
        <v>122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85</v>
      </c>
      <c r="BK130" s="231">
        <f>ROUND(I130*H130,2)</f>
        <v>0</v>
      </c>
      <c r="BL130" s="18" t="s">
        <v>129</v>
      </c>
      <c r="BM130" s="230" t="s">
        <v>139</v>
      </c>
    </row>
    <row r="131" s="2" customFormat="1">
      <c r="A131" s="39"/>
      <c r="B131" s="40"/>
      <c r="C131" s="41"/>
      <c r="D131" s="232" t="s">
        <v>131</v>
      </c>
      <c r="E131" s="41"/>
      <c r="F131" s="233" t="s">
        <v>140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131</v>
      </c>
      <c r="AU131" s="18" t="s">
        <v>87</v>
      </c>
    </row>
    <row r="132" s="2" customFormat="1">
      <c r="A132" s="39"/>
      <c r="B132" s="40"/>
      <c r="C132" s="41"/>
      <c r="D132" s="237" t="s">
        <v>133</v>
      </c>
      <c r="E132" s="41"/>
      <c r="F132" s="238" t="s">
        <v>141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87</v>
      </c>
    </row>
    <row r="133" s="13" customFormat="1">
      <c r="A133" s="13"/>
      <c r="B133" s="239"/>
      <c r="C133" s="240"/>
      <c r="D133" s="232" t="s">
        <v>135</v>
      </c>
      <c r="E133" s="241" t="s">
        <v>1</v>
      </c>
      <c r="F133" s="242" t="s">
        <v>142</v>
      </c>
      <c r="G133" s="240"/>
      <c r="H133" s="243">
        <v>364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135</v>
      </c>
      <c r="AU133" s="249" t="s">
        <v>87</v>
      </c>
      <c r="AV133" s="13" t="s">
        <v>87</v>
      </c>
      <c r="AW133" s="13" t="s">
        <v>34</v>
      </c>
      <c r="AX133" s="13" t="s">
        <v>85</v>
      </c>
      <c r="AY133" s="249" t="s">
        <v>122</v>
      </c>
    </row>
    <row r="134" s="2" customFormat="1" ht="16.5" customHeight="1">
      <c r="A134" s="39"/>
      <c r="B134" s="40"/>
      <c r="C134" s="219" t="s">
        <v>143</v>
      </c>
      <c r="D134" s="219" t="s">
        <v>124</v>
      </c>
      <c r="E134" s="220" t="s">
        <v>144</v>
      </c>
      <c r="F134" s="221" t="s">
        <v>145</v>
      </c>
      <c r="G134" s="222" t="s">
        <v>127</v>
      </c>
      <c r="H134" s="223">
        <v>364</v>
      </c>
      <c r="I134" s="224"/>
      <c r="J134" s="225">
        <f>ROUND(I134*H134,2)</f>
        <v>0</v>
      </c>
      <c r="K134" s="221" t="s">
        <v>128</v>
      </c>
      <c r="L134" s="45"/>
      <c r="M134" s="226" t="s">
        <v>1</v>
      </c>
      <c r="N134" s="227" t="s">
        <v>42</v>
      </c>
      <c r="O134" s="92"/>
      <c r="P134" s="228">
        <f>O134*H134</f>
        <v>0</v>
      </c>
      <c r="Q134" s="228">
        <v>2.0000000000000002E-05</v>
      </c>
      <c r="R134" s="228">
        <f>Q134*H134</f>
        <v>0.0072800000000000009</v>
      </c>
      <c r="S134" s="228">
        <v>0.13800000000000001</v>
      </c>
      <c r="T134" s="229">
        <f>S134*H134</f>
        <v>50.232000000000006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129</v>
      </c>
      <c r="AT134" s="230" t="s">
        <v>124</v>
      </c>
      <c r="AU134" s="230" t="s">
        <v>87</v>
      </c>
      <c r="AY134" s="18" t="s">
        <v>122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85</v>
      </c>
      <c r="BK134" s="231">
        <f>ROUND(I134*H134,2)</f>
        <v>0</v>
      </c>
      <c r="BL134" s="18" t="s">
        <v>129</v>
      </c>
      <c r="BM134" s="230" t="s">
        <v>146</v>
      </c>
    </row>
    <row r="135" s="2" customFormat="1">
      <c r="A135" s="39"/>
      <c r="B135" s="40"/>
      <c r="C135" s="41"/>
      <c r="D135" s="232" t="s">
        <v>131</v>
      </c>
      <c r="E135" s="41"/>
      <c r="F135" s="233" t="s">
        <v>147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87</v>
      </c>
    </row>
    <row r="136" s="2" customFormat="1">
      <c r="A136" s="39"/>
      <c r="B136" s="40"/>
      <c r="C136" s="41"/>
      <c r="D136" s="237" t="s">
        <v>133</v>
      </c>
      <c r="E136" s="41"/>
      <c r="F136" s="238" t="s">
        <v>148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87</v>
      </c>
    </row>
    <row r="137" s="13" customFormat="1">
      <c r="A137" s="13"/>
      <c r="B137" s="239"/>
      <c r="C137" s="240"/>
      <c r="D137" s="232" t="s">
        <v>135</v>
      </c>
      <c r="E137" s="241" t="s">
        <v>1</v>
      </c>
      <c r="F137" s="242" t="s">
        <v>149</v>
      </c>
      <c r="G137" s="240"/>
      <c r="H137" s="243">
        <v>364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135</v>
      </c>
      <c r="AU137" s="249" t="s">
        <v>87</v>
      </c>
      <c r="AV137" s="13" t="s">
        <v>87</v>
      </c>
      <c r="AW137" s="13" t="s">
        <v>34</v>
      </c>
      <c r="AX137" s="13" t="s">
        <v>85</v>
      </c>
      <c r="AY137" s="249" t="s">
        <v>122</v>
      </c>
    </row>
    <row r="138" s="2" customFormat="1" ht="16.5" customHeight="1">
      <c r="A138" s="39"/>
      <c r="B138" s="40"/>
      <c r="C138" s="219" t="s">
        <v>129</v>
      </c>
      <c r="D138" s="219" t="s">
        <v>124</v>
      </c>
      <c r="E138" s="220" t="s">
        <v>150</v>
      </c>
      <c r="F138" s="221" t="s">
        <v>151</v>
      </c>
      <c r="G138" s="222" t="s">
        <v>127</v>
      </c>
      <c r="H138" s="223">
        <v>364</v>
      </c>
      <c r="I138" s="224"/>
      <c r="J138" s="225">
        <f>ROUND(I138*H138,2)</f>
        <v>0</v>
      </c>
      <c r="K138" s="221" t="s">
        <v>128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2.0000000000000002E-05</v>
      </c>
      <c r="R138" s="228">
        <f>Q138*H138</f>
        <v>0.0072800000000000009</v>
      </c>
      <c r="S138" s="228">
        <v>0.161</v>
      </c>
      <c r="T138" s="229">
        <f>S138*H138</f>
        <v>58.603999999999999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129</v>
      </c>
      <c r="AT138" s="230" t="s">
        <v>124</v>
      </c>
      <c r="AU138" s="230" t="s">
        <v>87</v>
      </c>
      <c r="AY138" s="18" t="s">
        <v>122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85</v>
      </c>
      <c r="BK138" s="231">
        <f>ROUND(I138*H138,2)</f>
        <v>0</v>
      </c>
      <c r="BL138" s="18" t="s">
        <v>129</v>
      </c>
      <c r="BM138" s="230" t="s">
        <v>152</v>
      </c>
    </row>
    <row r="139" s="2" customFormat="1">
      <c r="A139" s="39"/>
      <c r="B139" s="40"/>
      <c r="C139" s="41"/>
      <c r="D139" s="232" t="s">
        <v>131</v>
      </c>
      <c r="E139" s="41"/>
      <c r="F139" s="233" t="s">
        <v>153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131</v>
      </c>
      <c r="AU139" s="18" t="s">
        <v>87</v>
      </c>
    </row>
    <row r="140" s="2" customFormat="1">
      <c r="A140" s="39"/>
      <c r="B140" s="40"/>
      <c r="C140" s="41"/>
      <c r="D140" s="237" t="s">
        <v>133</v>
      </c>
      <c r="E140" s="41"/>
      <c r="F140" s="238" t="s">
        <v>154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87</v>
      </c>
    </row>
    <row r="141" s="13" customFormat="1">
      <c r="A141" s="13"/>
      <c r="B141" s="239"/>
      <c r="C141" s="240"/>
      <c r="D141" s="232" t="s">
        <v>135</v>
      </c>
      <c r="E141" s="241" t="s">
        <v>1</v>
      </c>
      <c r="F141" s="242" t="s">
        <v>155</v>
      </c>
      <c r="G141" s="240"/>
      <c r="H141" s="243">
        <v>364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135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122</v>
      </c>
    </row>
    <row r="142" s="2" customFormat="1" ht="16.5" customHeight="1">
      <c r="A142" s="39"/>
      <c r="B142" s="40"/>
      <c r="C142" s="219" t="s">
        <v>156</v>
      </c>
      <c r="D142" s="219" t="s">
        <v>124</v>
      </c>
      <c r="E142" s="220" t="s">
        <v>157</v>
      </c>
      <c r="F142" s="221" t="s">
        <v>158</v>
      </c>
      <c r="G142" s="222" t="s">
        <v>127</v>
      </c>
      <c r="H142" s="223">
        <v>1819</v>
      </c>
      <c r="I142" s="224"/>
      <c r="J142" s="225">
        <f>ROUND(I142*H142,2)</f>
        <v>0</v>
      </c>
      <c r="K142" s="221" t="s">
        <v>128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1.0000000000000001E-05</v>
      </c>
      <c r="R142" s="228">
        <f>Q142*H142</f>
        <v>0.018190000000000001</v>
      </c>
      <c r="S142" s="228">
        <v>0.11500000000000001</v>
      </c>
      <c r="T142" s="229">
        <f>S142*H142</f>
        <v>209.185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129</v>
      </c>
      <c r="AT142" s="230" t="s">
        <v>124</v>
      </c>
      <c r="AU142" s="230" t="s">
        <v>87</v>
      </c>
      <c r="AY142" s="18" t="s">
        <v>122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129</v>
      </c>
      <c r="BM142" s="230" t="s">
        <v>159</v>
      </c>
    </row>
    <row r="143" s="2" customFormat="1">
      <c r="A143" s="39"/>
      <c r="B143" s="40"/>
      <c r="C143" s="41"/>
      <c r="D143" s="232" t="s">
        <v>131</v>
      </c>
      <c r="E143" s="41"/>
      <c r="F143" s="233" t="s">
        <v>160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87</v>
      </c>
    </row>
    <row r="144" s="2" customFormat="1">
      <c r="A144" s="39"/>
      <c r="B144" s="40"/>
      <c r="C144" s="41"/>
      <c r="D144" s="237" t="s">
        <v>133</v>
      </c>
      <c r="E144" s="41"/>
      <c r="F144" s="238" t="s">
        <v>161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133</v>
      </c>
      <c r="AU144" s="18" t="s">
        <v>87</v>
      </c>
    </row>
    <row r="145" s="13" customFormat="1">
      <c r="A145" s="13"/>
      <c r="B145" s="239"/>
      <c r="C145" s="240"/>
      <c r="D145" s="232" t="s">
        <v>135</v>
      </c>
      <c r="E145" s="241" t="s">
        <v>1</v>
      </c>
      <c r="F145" s="242" t="s">
        <v>162</v>
      </c>
      <c r="G145" s="240"/>
      <c r="H145" s="243">
        <v>1819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135</v>
      </c>
      <c r="AU145" s="249" t="s">
        <v>87</v>
      </c>
      <c r="AV145" s="13" t="s">
        <v>87</v>
      </c>
      <c r="AW145" s="13" t="s">
        <v>34</v>
      </c>
      <c r="AX145" s="13" t="s">
        <v>85</v>
      </c>
      <c r="AY145" s="249" t="s">
        <v>122</v>
      </c>
    </row>
    <row r="146" s="2" customFormat="1" ht="16.5" customHeight="1">
      <c r="A146" s="39"/>
      <c r="B146" s="40"/>
      <c r="C146" s="219" t="s">
        <v>163</v>
      </c>
      <c r="D146" s="219" t="s">
        <v>124</v>
      </c>
      <c r="E146" s="220" t="s">
        <v>164</v>
      </c>
      <c r="F146" s="221" t="s">
        <v>165</v>
      </c>
      <c r="G146" s="222" t="s">
        <v>166</v>
      </c>
      <c r="H146" s="223">
        <v>7.5</v>
      </c>
      <c r="I146" s="224"/>
      <c r="J146" s="225">
        <f>ROUND(I146*H146,2)</f>
        <v>0</v>
      </c>
      <c r="K146" s="221" t="s">
        <v>128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0.20499999999999999</v>
      </c>
      <c r="T146" s="229">
        <f>S146*H146</f>
        <v>1.5374999999999999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129</v>
      </c>
      <c r="AT146" s="230" t="s">
        <v>124</v>
      </c>
      <c r="AU146" s="230" t="s">
        <v>87</v>
      </c>
      <c r="AY146" s="18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129</v>
      </c>
      <c r="BM146" s="230" t="s">
        <v>167</v>
      </c>
    </row>
    <row r="147" s="2" customFormat="1">
      <c r="A147" s="39"/>
      <c r="B147" s="40"/>
      <c r="C147" s="41"/>
      <c r="D147" s="232" t="s">
        <v>131</v>
      </c>
      <c r="E147" s="41"/>
      <c r="F147" s="233" t="s">
        <v>168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87</v>
      </c>
    </row>
    <row r="148" s="2" customFormat="1">
      <c r="A148" s="39"/>
      <c r="B148" s="40"/>
      <c r="C148" s="41"/>
      <c r="D148" s="237" t="s">
        <v>133</v>
      </c>
      <c r="E148" s="41"/>
      <c r="F148" s="238" t="s">
        <v>169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133</v>
      </c>
      <c r="AU148" s="18" t="s">
        <v>87</v>
      </c>
    </row>
    <row r="149" s="13" customFormat="1">
      <c r="A149" s="13"/>
      <c r="B149" s="239"/>
      <c r="C149" s="240"/>
      <c r="D149" s="232" t="s">
        <v>135</v>
      </c>
      <c r="E149" s="241" t="s">
        <v>1</v>
      </c>
      <c r="F149" s="242" t="s">
        <v>170</v>
      </c>
      <c r="G149" s="240"/>
      <c r="H149" s="243">
        <v>7.5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135</v>
      </c>
      <c r="AU149" s="249" t="s">
        <v>87</v>
      </c>
      <c r="AV149" s="13" t="s">
        <v>87</v>
      </c>
      <c r="AW149" s="13" t="s">
        <v>34</v>
      </c>
      <c r="AX149" s="13" t="s">
        <v>85</v>
      </c>
      <c r="AY149" s="249" t="s">
        <v>122</v>
      </c>
    </row>
    <row r="150" s="2" customFormat="1" ht="16.5" customHeight="1">
      <c r="A150" s="39"/>
      <c r="B150" s="40"/>
      <c r="C150" s="219" t="s">
        <v>171</v>
      </c>
      <c r="D150" s="219" t="s">
        <v>124</v>
      </c>
      <c r="E150" s="220" t="s">
        <v>172</v>
      </c>
      <c r="F150" s="221" t="s">
        <v>173</v>
      </c>
      <c r="G150" s="222" t="s">
        <v>166</v>
      </c>
      <c r="H150" s="223">
        <v>388</v>
      </c>
      <c r="I150" s="224"/>
      <c r="J150" s="225">
        <f>ROUND(I150*H150,2)</f>
        <v>0</v>
      </c>
      <c r="K150" s="221" t="s">
        <v>128</v>
      </c>
      <c r="L150" s="45"/>
      <c r="M150" s="226" t="s">
        <v>1</v>
      </c>
      <c r="N150" s="227" t="s">
        <v>42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0.11500000000000001</v>
      </c>
      <c r="T150" s="229">
        <f>S150*H150</f>
        <v>44.620000000000005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129</v>
      </c>
      <c r="AT150" s="230" t="s">
        <v>124</v>
      </c>
      <c r="AU150" s="230" t="s">
        <v>87</v>
      </c>
      <c r="AY150" s="18" t="s">
        <v>122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85</v>
      </c>
      <c r="BK150" s="231">
        <f>ROUND(I150*H150,2)</f>
        <v>0</v>
      </c>
      <c r="BL150" s="18" t="s">
        <v>129</v>
      </c>
      <c r="BM150" s="230" t="s">
        <v>174</v>
      </c>
    </row>
    <row r="151" s="2" customFormat="1">
      <c r="A151" s="39"/>
      <c r="B151" s="40"/>
      <c r="C151" s="41"/>
      <c r="D151" s="232" t="s">
        <v>131</v>
      </c>
      <c r="E151" s="41"/>
      <c r="F151" s="233" t="s">
        <v>175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131</v>
      </c>
      <c r="AU151" s="18" t="s">
        <v>87</v>
      </c>
    </row>
    <row r="152" s="2" customFormat="1">
      <c r="A152" s="39"/>
      <c r="B152" s="40"/>
      <c r="C152" s="41"/>
      <c r="D152" s="237" t="s">
        <v>133</v>
      </c>
      <c r="E152" s="41"/>
      <c r="F152" s="238" t="s">
        <v>176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133</v>
      </c>
      <c r="AU152" s="18" t="s">
        <v>87</v>
      </c>
    </row>
    <row r="153" s="13" customFormat="1">
      <c r="A153" s="13"/>
      <c r="B153" s="239"/>
      <c r="C153" s="240"/>
      <c r="D153" s="232" t="s">
        <v>135</v>
      </c>
      <c r="E153" s="241" t="s">
        <v>1</v>
      </c>
      <c r="F153" s="242" t="s">
        <v>177</v>
      </c>
      <c r="G153" s="240"/>
      <c r="H153" s="243">
        <v>388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135</v>
      </c>
      <c r="AU153" s="249" t="s">
        <v>87</v>
      </c>
      <c r="AV153" s="13" t="s">
        <v>87</v>
      </c>
      <c r="AW153" s="13" t="s">
        <v>34</v>
      </c>
      <c r="AX153" s="13" t="s">
        <v>85</v>
      </c>
      <c r="AY153" s="249" t="s">
        <v>122</v>
      </c>
    </row>
    <row r="154" s="2" customFormat="1" ht="16.5" customHeight="1">
      <c r="A154" s="39"/>
      <c r="B154" s="40"/>
      <c r="C154" s="219" t="s">
        <v>178</v>
      </c>
      <c r="D154" s="219" t="s">
        <v>124</v>
      </c>
      <c r="E154" s="220" t="s">
        <v>179</v>
      </c>
      <c r="F154" s="221" t="s">
        <v>180</v>
      </c>
      <c r="G154" s="222" t="s">
        <v>181</v>
      </c>
      <c r="H154" s="223">
        <v>8.1799999999999997</v>
      </c>
      <c r="I154" s="224"/>
      <c r="J154" s="225">
        <f>ROUND(I154*H154,2)</f>
        <v>0</v>
      </c>
      <c r="K154" s="221" t="s">
        <v>128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129</v>
      </c>
      <c r="AT154" s="230" t="s">
        <v>124</v>
      </c>
      <c r="AU154" s="230" t="s">
        <v>87</v>
      </c>
      <c r="AY154" s="18" t="s">
        <v>122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85</v>
      </c>
      <c r="BK154" s="231">
        <f>ROUND(I154*H154,2)</f>
        <v>0</v>
      </c>
      <c r="BL154" s="18" t="s">
        <v>129</v>
      </c>
      <c r="BM154" s="230" t="s">
        <v>182</v>
      </c>
    </row>
    <row r="155" s="2" customFormat="1">
      <c r="A155" s="39"/>
      <c r="B155" s="40"/>
      <c r="C155" s="41"/>
      <c r="D155" s="232" t="s">
        <v>131</v>
      </c>
      <c r="E155" s="41"/>
      <c r="F155" s="233" t="s">
        <v>183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87</v>
      </c>
    </row>
    <row r="156" s="2" customFormat="1">
      <c r="A156" s="39"/>
      <c r="B156" s="40"/>
      <c r="C156" s="41"/>
      <c r="D156" s="237" t="s">
        <v>133</v>
      </c>
      <c r="E156" s="41"/>
      <c r="F156" s="238" t="s">
        <v>184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133</v>
      </c>
      <c r="AU156" s="18" t="s">
        <v>87</v>
      </c>
    </row>
    <row r="157" s="13" customFormat="1">
      <c r="A157" s="13"/>
      <c r="B157" s="239"/>
      <c r="C157" s="240"/>
      <c r="D157" s="232" t="s">
        <v>135</v>
      </c>
      <c r="E157" s="241" t="s">
        <v>1</v>
      </c>
      <c r="F157" s="242" t="s">
        <v>185</v>
      </c>
      <c r="G157" s="240"/>
      <c r="H157" s="243">
        <v>5.7800000000000002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135</v>
      </c>
      <c r="AU157" s="249" t="s">
        <v>87</v>
      </c>
      <c r="AV157" s="13" t="s">
        <v>87</v>
      </c>
      <c r="AW157" s="13" t="s">
        <v>34</v>
      </c>
      <c r="AX157" s="13" t="s">
        <v>77</v>
      </c>
      <c r="AY157" s="249" t="s">
        <v>122</v>
      </c>
    </row>
    <row r="158" s="13" customFormat="1">
      <c r="A158" s="13"/>
      <c r="B158" s="239"/>
      <c r="C158" s="240"/>
      <c r="D158" s="232" t="s">
        <v>135</v>
      </c>
      <c r="E158" s="241" t="s">
        <v>1</v>
      </c>
      <c r="F158" s="242" t="s">
        <v>186</v>
      </c>
      <c r="G158" s="240"/>
      <c r="H158" s="243">
        <v>2.3999999999999999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135</v>
      </c>
      <c r="AU158" s="249" t="s">
        <v>87</v>
      </c>
      <c r="AV158" s="13" t="s">
        <v>87</v>
      </c>
      <c r="AW158" s="13" t="s">
        <v>34</v>
      </c>
      <c r="AX158" s="13" t="s">
        <v>77</v>
      </c>
      <c r="AY158" s="249" t="s">
        <v>122</v>
      </c>
    </row>
    <row r="159" s="14" customFormat="1">
      <c r="A159" s="14"/>
      <c r="B159" s="250"/>
      <c r="C159" s="251"/>
      <c r="D159" s="232" t="s">
        <v>135</v>
      </c>
      <c r="E159" s="252" t="s">
        <v>1</v>
      </c>
      <c r="F159" s="253" t="s">
        <v>187</v>
      </c>
      <c r="G159" s="251"/>
      <c r="H159" s="254">
        <v>8.1799999999999997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135</v>
      </c>
      <c r="AU159" s="260" t="s">
        <v>87</v>
      </c>
      <c r="AV159" s="14" t="s">
        <v>129</v>
      </c>
      <c r="AW159" s="14" t="s">
        <v>34</v>
      </c>
      <c r="AX159" s="14" t="s">
        <v>85</v>
      </c>
      <c r="AY159" s="260" t="s">
        <v>122</v>
      </c>
    </row>
    <row r="160" s="2" customFormat="1" ht="21.75" customHeight="1">
      <c r="A160" s="39"/>
      <c r="B160" s="40"/>
      <c r="C160" s="219" t="s">
        <v>188</v>
      </c>
      <c r="D160" s="219" t="s">
        <v>124</v>
      </c>
      <c r="E160" s="220" t="s">
        <v>189</v>
      </c>
      <c r="F160" s="221" t="s">
        <v>190</v>
      </c>
      <c r="G160" s="222" t="s">
        <v>181</v>
      </c>
      <c r="H160" s="223">
        <v>8.1799999999999997</v>
      </c>
      <c r="I160" s="224"/>
      <c r="J160" s="225">
        <f>ROUND(I160*H160,2)</f>
        <v>0</v>
      </c>
      <c r="K160" s="221" t="s">
        <v>128</v>
      </c>
      <c r="L160" s="45"/>
      <c r="M160" s="226" t="s">
        <v>1</v>
      </c>
      <c r="N160" s="227" t="s">
        <v>42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129</v>
      </c>
      <c r="AT160" s="230" t="s">
        <v>124</v>
      </c>
      <c r="AU160" s="230" t="s">
        <v>87</v>
      </c>
      <c r="AY160" s="18" t="s">
        <v>122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85</v>
      </c>
      <c r="BK160" s="231">
        <f>ROUND(I160*H160,2)</f>
        <v>0</v>
      </c>
      <c r="BL160" s="18" t="s">
        <v>129</v>
      </c>
      <c r="BM160" s="230" t="s">
        <v>191</v>
      </c>
    </row>
    <row r="161" s="2" customFormat="1">
      <c r="A161" s="39"/>
      <c r="B161" s="40"/>
      <c r="C161" s="41"/>
      <c r="D161" s="232" t="s">
        <v>131</v>
      </c>
      <c r="E161" s="41"/>
      <c r="F161" s="233" t="s">
        <v>192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131</v>
      </c>
      <c r="AU161" s="18" t="s">
        <v>87</v>
      </c>
    </row>
    <row r="162" s="2" customFormat="1">
      <c r="A162" s="39"/>
      <c r="B162" s="40"/>
      <c r="C162" s="41"/>
      <c r="D162" s="237" t="s">
        <v>133</v>
      </c>
      <c r="E162" s="41"/>
      <c r="F162" s="238" t="s">
        <v>193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133</v>
      </c>
      <c r="AU162" s="18" t="s">
        <v>87</v>
      </c>
    </row>
    <row r="163" s="13" customFormat="1">
      <c r="A163" s="13"/>
      <c r="B163" s="239"/>
      <c r="C163" s="240"/>
      <c r="D163" s="232" t="s">
        <v>135</v>
      </c>
      <c r="E163" s="241" t="s">
        <v>1</v>
      </c>
      <c r="F163" s="242" t="s">
        <v>194</v>
      </c>
      <c r="G163" s="240"/>
      <c r="H163" s="243">
        <v>5.7800000000000002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135</v>
      </c>
      <c r="AU163" s="249" t="s">
        <v>87</v>
      </c>
      <c r="AV163" s="13" t="s">
        <v>87</v>
      </c>
      <c r="AW163" s="13" t="s">
        <v>34</v>
      </c>
      <c r="AX163" s="13" t="s">
        <v>77</v>
      </c>
      <c r="AY163" s="249" t="s">
        <v>122</v>
      </c>
    </row>
    <row r="164" s="13" customFormat="1">
      <c r="A164" s="13"/>
      <c r="B164" s="239"/>
      <c r="C164" s="240"/>
      <c r="D164" s="232" t="s">
        <v>135</v>
      </c>
      <c r="E164" s="241" t="s">
        <v>1</v>
      </c>
      <c r="F164" s="242" t="s">
        <v>195</v>
      </c>
      <c r="G164" s="240"/>
      <c r="H164" s="243">
        <v>2.3999999999999999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135</v>
      </c>
      <c r="AU164" s="249" t="s">
        <v>87</v>
      </c>
      <c r="AV164" s="13" t="s">
        <v>87</v>
      </c>
      <c r="AW164" s="13" t="s">
        <v>34</v>
      </c>
      <c r="AX164" s="13" t="s">
        <v>77</v>
      </c>
      <c r="AY164" s="249" t="s">
        <v>122</v>
      </c>
    </row>
    <row r="165" s="14" customFormat="1">
      <c r="A165" s="14"/>
      <c r="B165" s="250"/>
      <c r="C165" s="251"/>
      <c r="D165" s="232" t="s">
        <v>135</v>
      </c>
      <c r="E165" s="252" t="s">
        <v>1</v>
      </c>
      <c r="F165" s="253" t="s">
        <v>187</v>
      </c>
      <c r="G165" s="251"/>
      <c r="H165" s="254">
        <v>8.1799999999999997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135</v>
      </c>
      <c r="AU165" s="260" t="s">
        <v>87</v>
      </c>
      <c r="AV165" s="14" t="s">
        <v>129</v>
      </c>
      <c r="AW165" s="14" t="s">
        <v>34</v>
      </c>
      <c r="AX165" s="14" t="s">
        <v>85</v>
      </c>
      <c r="AY165" s="260" t="s">
        <v>122</v>
      </c>
    </row>
    <row r="166" s="2" customFormat="1" ht="16.5" customHeight="1">
      <c r="A166" s="39"/>
      <c r="B166" s="40"/>
      <c r="C166" s="219" t="s">
        <v>196</v>
      </c>
      <c r="D166" s="219" t="s">
        <v>124</v>
      </c>
      <c r="E166" s="220" t="s">
        <v>197</v>
      </c>
      <c r="F166" s="221" t="s">
        <v>198</v>
      </c>
      <c r="G166" s="222" t="s">
        <v>199</v>
      </c>
      <c r="H166" s="223">
        <v>14.724</v>
      </c>
      <c r="I166" s="224"/>
      <c r="J166" s="225">
        <f>ROUND(I166*H166,2)</f>
        <v>0</v>
      </c>
      <c r="K166" s="221" t="s">
        <v>128</v>
      </c>
      <c r="L166" s="45"/>
      <c r="M166" s="226" t="s">
        <v>1</v>
      </c>
      <c r="N166" s="227" t="s">
        <v>42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129</v>
      </c>
      <c r="AT166" s="230" t="s">
        <v>124</v>
      </c>
      <c r="AU166" s="230" t="s">
        <v>87</v>
      </c>
      <c r="AY166" s="18" t="s">
        <v>122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85</v>
      </c>
      <c r="BK166" s="231">
        <f>ROUND(I166*H166,2)</f>
        <v>0</v>
      </c>
      <c r="BL166" s="18" t="s">
        <v>129</v>
      </c>
      <c r="BM166" s="230" t="s">
        <v>200</v>
      </c>
    </row>
    <row r="167" s="2" customFormat="1">
      <c r="A167" s="39"/>
      <c r="B167" s="40"/>
      <c r="C167" s="41"/>
      <c r="D167" s="232" t="s">
        <v>131</v>
      </c>
      <c r="E167" s="41"/>
      <c r="F167" s="233" t="s">
        <v>201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131</v>
      </c>
      <c r="AU167" s="18" t="s">
        <v>87</v>
      </c>
    </row>
    <row r="168" s="2" customFormat="1">
      <c r="A168" s="39"/>
      <c r="B168" s="40"/>
      <c r="C168" s="41"/>
      <c r="D168" s="237" t="s">
        <v>133</v>
      </c>
      <c r="E168" s="41"/>
      <c r="F168" s="238" t="s">
        <v>202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133</v>
      </c>
      <c r="AU168" s="18" t="s">
        <v>87</v>
      </c>
    </row>
    <row r="169" s="13" customFormat="1">
      <c r="A169" s="13"/>
      <c r="B169" s="239"/>
      <c r="C169" s="240"/>
      <c r="D169" s="232" t="s">
        <v>135</v>
      </c>
      <c r="E169" s="241" t="s">
        <v>1</v>
      </c>
      <c r="F169" s="242" t="s">
        <v>203</v>
      </c>
      <c r="G169" s="240"/>
      <c r="H169" s="243">
        <v>14.724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135</v>
      </c>
      <c r="AU169" s="249" t="s">
        <v>87</v>
      </c>
      <c r="AV169" s="13" t="s">
        <v>87</v>
      </c>
      <c r="AW169" s="13" t="s">
        <v>34</v>
      </c>
      <c r="AX169" s="13" t="s">
        <v>85</v>
      </c>
      <c r="AY169" s="249" t="s">
        <v>122</v>
      </c>
    </row>
    <row r="170" s="2" customFormat="1" ht="16.5" customHeight="1">
      <c r="A170" s="39"/>
      <c r="B170" s="40"/>
      <c r="C170" s="219" t="s">
        <v>204</v>
      </c>
      <c r="D170" s="219" t="s">
        <v>124</v>
      </c>
      <c r="E170" s="220" t="s">
        <v>205</v>
      </c>
      <c r="F170" s="221" t="s">
        <v>206</v>
      </c>
      <c r="G170" s="222" t="s">
        <v>181</v>
      </c>
      <c r="H170" s="223">
        <v>8.1799999999999997</v>
      </c>
      <c r="I170" s="224"/>
      <c r="J170" s="225">
        <f>ROUND(I170*H170,2)</f>
        <v>0</v>
      </c>
      <c r="K170" s="221" t="s">
        <v>128</v>
      </c>
      <c r="L170" s="45"/>
      <c r="M170" s="226" t="s">
        <v>1</v>
      </c>
      <c r="N170" s="227" t="s">
        <v>42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129</v>
      </c>
      <c r="AT170" s="230" t="s">
        <v>124</v>
      </c>
      <c r="AU170" s="230" t="s">
        <v>87</v>
      </c>
      <c r="AY170" s="18" t="s">
        <v>122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85</v>
      </c>
      <c r="BK170" s="231">
        <f>ROUND(I170*H170,2)</f>
        <v>0</v>
      </c>
      <c r="BL170" s="18" t="s">
        <v>129</v>
      </c>
      <c r="BM170" s="230" t="s">
        <v>207</v>
      </c>
    </row>
    <row r="171" s="2" customFormat="1">
      <c r="A171" s="39"/>
      <c r="B171" s="40"/>
      <c r="C171" s="41"/>
      <c r="D171" s="232" t="s">
        <v>131</v>
      </c>
      <c r="E171" s="41"/>
      <c r="F171" s="233" t="s">
        <v>208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131</v>
      </c>
      <c r="AU171" s="18" t="s">
        <v>87</v>
      </c>
    </row>
    <row r="172" s="2" customFormat="1">
      <c r="A172" s="39"/>
      <c r="B172" s="40"/>
      <c r="C172" s="41"/>
      <c r="D172" s="237" t="s">
        <v>133</v>
      </c>
      <c r="E172" s="41"/>
      <c r="F172" s="238" t="s">
        <v>209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133</v>
      </c>
      <c r="AU172" s="18" t="s">
        <v>87</v>
      </c>
    </row>
    <row r="173" s="13" customFormat="1">
      <c r="A173" s="13"/>
      <c r="B173" s="239"/>
      <c r="C173" s="240"/>
      <c r="D173" s="232" t="s">
        <v>135</v>
      </c>
      <c r="E173" s="241" t="s">
        <v>1</v>
      </c>
      <c r="F173" s="242" t="s">
        <v>210</v>
      </c>
      <c r="G173" s="240"/>
      <c r="H173" s="243">
        <v>8.1799999999999997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135</v>
      </c>
      <c r="AU173" s="249" t="s">
        <v>87</v>
      </c>
      <c r="AV173" s="13" t="s">
        <v>87</v>
      </c>
      <c r="AW173" s="13" t="s">
        <v>34</v>
      </c>
      <c r="AX173" s="13" t="s">
        <v>85</v>
      </c>
      <c r="AY173" s="249" t="s">
        <v>122</v>
      </c>
    </row>
    <row r="174" s="2" customFormat="1" ht="16.5" customHeight="1">
      <c r="A174" s="39"/>
      <c r="B174" s="40"/>
      <c r="C174" s="219" t="s">
        <v>8</v>
      </c>
      <c r="D174" s="219" t="s">
        <v>124</v>
      </c>
      <c r="E174" s="220" t="s">
        <v>211</v>
      </c>
      <c r="F174" s="221" t="s">
        <v>212</v>
      </c>
      <c r="G174" s="222" t="s">
        <v>181</v>
      </c>
      <c r="H174" s="223">
        <v>8.3000000000000007</v>
      </c>
      <c r="I174" s="224"/>
      <c r="J174" s="225">
        <f>ROUND(I174*H174,2)</f>
        <v>0</v>
      </c>
      <c r="K174" s="221" t="s">
        <v>128</v>
      </c>
      <c r="L174" s="45"/>
      <c r="M174" s="226" t="s">
        <v>1</v>
      </c>
      <c r="N174" s="227" t="s">
        <v>42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129</v>
      </c>
      <c r="AT174" s="230" t="s">
        <v>124</v>
      </c>
      <c r="AU174" s="230" t="s">
        <v>87</v>
      </c>
      <c r="AY174" s="18" t="s">
        <v>122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85</v>
      </c>
      <c r="BK174" s="231">
        <f>ROUND(I174*H174,2)</f>
        <v>0</v>
      </c>
      <c r="BL174" s="18" t="s">
        <v>129</v>
      </c>
      <c r="BM174" s="230" t="s">
        <v>213</v>
      </c>
    </row>
    <row r="175" s="2" customFormat="1">
      <c r="A175" s="39"/>
      <c r="B175" s="40"/>
      <c r="C175" s="41"/>
      <c r="D175" s="232" t="s">
        <v>131</v>
      </c>
      <c r="E175" s="41"/>
      <c r="F175" s="233" t="s">
        <v>214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131</v>
      </c>
      <c r="AU175" s="18" t="s">
        <v>87</v>
      </c>
    </row>
    <row r="176" s="2" customFormat="1">
      <c r="A176" s="39"/>
      <c r="B176" s="40"/>
      <c r="C176" s="41"/>
      <c r="D176" s="237" t="s">
        <v>133</v>
      </c>
      <c r="E176" s="41"/>
      <c r="F176" s="238" t="s">
        <v>215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133</v>
      </c>
      <c r="AU176" s="18" t="s">
        <v>87</v>
      </c>
    </row>
    <row r="177" s="13" customFormat="1">
      <c r="A177" s="13"/>
      <c r="B177" s="239"/>
      <c r="C177" s="240"/>
      <c r="D177" s="232" t="s">
        <v>135</v>
      </c>
      <c r="E177" s="241" t="s">
        <v>1</v>
      </c>
      <c r="F177" s="242" t="s">
        <v>216</v>
      </c>
      <c r="G177" s="240"/>
      <c r="H177" s="243">
        <v>5.5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135</v>
      </c>
      <c r="AU177" s="249" t="s">
        <v>87</v>
      </c>
      <c r="AV177" s="13" t="s">
        <v>87</v>
      </c>
      <c r="AW177" s="13" t="s">
        <v>34</v>
      </c>
      <c r="AX177" s="13" t="s">
        <v>77</v>
      </c>
      <c r="AY177" s="249" t="s">
        <v>122</v>
      </c>
    </row>
    <row r="178" s="13" customFormat="1">
      <c r="A178" s="13"/>
      <c r="B178" s="239"/>
      <c r="C178" s="240"/>
      <c r="D178" s="232" t="s">
        <v>135</v>
      </c>
      <c r="E178" s="241" t="s">
        <v>1</v>
      </c>
      <c r="F178" s="242" t="s">
        <v>217</v>
      </c>
      <c r="G178" s="240"/>
      <c r="H178" s="243">
        <v>2.7999999999999998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135</v>
      </c>
      <c r="AU178" s="249" t="s">
        <v>87</v>
      </c>
      <c r="AV178" s="13" t="s">
        <v>87</v>
      </c>
      <c r="AW178" s="13" t="s">
        <v>34</v>
      </c>
      <c r="AX178" s="13" t="s">
        <v>77</v>
      </c>
      <c r="AY178" s="249" t="s">
        <v>122</v>
      </c>
    </row>
    <row r="179" s="14" customFormat="1">
      <c r="A179" s="14"/>
      <c r="B179" s="250"/>
      <c r="C179" s="251"/>
      <c r="D179" s="232" t="s">
        <v>135</v>
      </c>
      <c r="E179" s="252" t="s">
        <v>1</v>
      </c>
      <c r="F179" s="253" t="s">
        <v>187</v>
      </c>
      <c r="G179" s="251"/>
      <c r="H179" s="254">
        <v>8.3000000000000007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135</v>
      </c>
      <c r="AU179" s="260" t="s">
        <v>87</v>
      </c>
      <c r="AV179" s="14" t="s">
        <v>129</v>
      </c>
      <c r="AW179" s="14" t="s">
        <v>34</v>
      </c>
      <c r="AX179" s="14" t="s">
        <v>85</v>
      </c>
      <c r="AY179" s="260" t="s">
        <v>122</v>
      </c>
    </row>
    <row r="180" s="2" customFormat="1" ht="16.5" customHeight="1">
      <c r="A180" s="39"/>
      <c r="B180" s="40"/>
      <c r="C180" s="261" t="s">
        <v>218</v>
      </c>
      <c r="D180" s="261" t="s">
        <v>219</v>
      </c>
      <c r="E180" s="262" t="s">
        <v>220</v>
      </c>
      <c r="F180" s="263" t="s">
        <v>221</v>
      </c>
      <c r="G180" s="264" t="s">
        <v>199</v>
      </c>
      <c r="H180" s="265">
        <v>16.600000000000001</v>
      </c>
      <c r="I180" s="266"/>
      <c r="J180" s="267">
        <f>ROUND(I180*H180,2)</f>
        <v>0</v>
      </c>
      <c r="K180" s="263" t="s">
        <v>128</v>
      </c>
      <c r="L180" s="268"/>
      <c r="M180" s="269" t="s">
        <v>1</v>
      </c>
      <c r="N180" s="270" t="s">
        <v>42</v>
      </c>
      <c r="O180" s="92"/>
      <c r="P180" s="228">
        <f>O180*H180</f>
        <v>0</v>
      </c>
      <c r="Q180" s="228">
        <v>1</v>
      </c>
      <c r="R180" s="228">
        <f>Q180*H180</f>
        <v>16.600000000000001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178</v>
      </c>
      <c r="AT180" s="230" t="s">
        <v>219</v>
      </c>
      <c r="AU180" s="230" t="s">
        <v>87</v>
      </c>
      <c r="AY180" s="18" t="s">
        <v>122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85</v>
      </c>
      <c r="BK180" s="231">
        <f>ROUND(I180*H180,2)</f>
        <v>0</v>
      </c>
      <c r="BL180" s="18" t="s">
        <v>129</v>
      </c>
      <c r="BM180" s="230" t="s">
        <v>222</v>
      </c>
    </row>
    <row r="181" s="2" customFormat="1">
      <c r="A181" s="39"/>
      <c r="B181" s="40"/>
      <c r="C181" s="41"/>
      <c r="D181" s="232" t="s">
        <v>131</v>
      </c>
      <c r="E181" s="41"/>
      <c r="F181" s="233" t="s">
        <v>221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131</v>
      </c>
      <c r="AU181" s="18" t="s">
        <v>87</v>
      </c>
    </row>
    <row r="182" s="13" customFormat="1">
      <c r="A182" s="13"/>
      <c r="B182" s="239"/>
      <c r="C182" s="240"/>
      <c r="D182" s="232" t="s">
        <v>135</v>
      </c>
      <c r="E182" s="241" t="s">
        <v>1</v>
      </c>
      <c r="F182" s="242" t="s">
        <v>223</v>
      </c>
      <c r="G182" s="240"/>
      <c r="H182" s="243">
        <v>11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135</v>
      </c>
      <c r="AU182" s="249" t="s">
        <v>87</v>
      </c>
      <c r="AV182" s="13" t="s">
        <v>87</v>
      </c>
      <c r="AW182" s="13" t="s">
        <v>34</v>
      </c>
      <c r="AX182" s="13" t="s">
        <v>77</v>
      </c>
      <c r="AY182" s="249" t="s">
        <v>122</v>
      </c>
    </row>
    <row r="183" s="13" customFormat="1">
      <c r="A183" s="13"/>
      <c r="B183" s="239"/>
      <c r="C183" s="240"/>
      <c r="D183" s="232" t="s">
        <v>135</v>
      </c>
      <c r="E183" s="241" t="s">
        <v>1</v>
      </c>
      <c r="F183" s="242" t="s">
        <v>224</v>
      </c>
      <c r="G183" s="240"/>
      <c r="H183" s="243">
        <v>5.5999999999999996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135</v>
      </c>
      <c r="AU183" s="249" t="s">
        <v>87</v>
      </c>
      <c r="AV183" s="13" t="s">
        <v>87</v>
      </c>
      <c r="AW183" s="13" t="s">
        <v>34</v>
      </c>
      <c r="AX183" s="13" t="s">
        <v>77</v>
      </c>
      <c r="AY183" s="249" t="s">
        <v>122</v>
      </c>
    </row>
    <row r="184" s="14" customFormat="1">
      <c r="A184" s="14"/>
      <c r="B184" s="250"/>
      <c r="C184" s="251"/>
      <c r="D184" s="232" t="s">
        <v>135</v>
      </c>
      <c r="E184" s="252" t="s">
        <v>1</v>
      </c>
      <c r="F184" s="253" t="s">
        <v>187</v>
      </c>
      <c r="G184" s="251"/>
      <c r="H184" s="254">
        <v>16.600000000000001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135</v>
      </c>
      <c r="AU184" s="260" t="s">
        <v>87</v>
      </c>
      <c r="AV184" s="14" t="s">
        <v>129</v>
      </c>
      <c r="AW184" s="14" t="s">
        <v>34</v>
      </c>
      <c r="AX184" s="14" t="s">
        <v>85</v>
      </c>
      <c r="AY184" s="260" t="s">
        <v>122</v>
      </c>
    </row>
    <row r="185" s="2" customFormat="1" ht="16.5" customHeight="1">
      <c r="A185" s="39"/>
      <c r="B185" s="40"/>
      <c r="C185" s="219" t="s">
        <v>225</v>
      </c>
      <c r="D185" s="219" t="s">
        <v>124</v>
      </c>
      <c r="E185" s="220" t="s">
        <v>226</v>
      </c>
      <c r="F185" s="221" t="s">
        <v>227</v>
      </c>
      <c r="G185" s="222" t="s">
        <v>181</v>
      </c>
      <c r="H185" s="223">
        <v>0.59999999999999998</v>
      </c>
      <c r="I185" s="224"/>
      <c r="J185" s="225">
        <f>ROUND(I185*H185,2)</f>
        <v>0</v>
      </c>
      <c r="K185" s="221" t="s">
        <v>128</v>
      </c>
      <c r="L185" s="45"/>
      <c r="M185" s="226" t="s">
        <v>1</v>
      </c>
      <c r="N185" s="227" t="s">
        <v>42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129</v>
      </c>
      <c r="AT185" s="230" t="s">
        <v>124</v>
      </c>
      <c r="AU185" s="230" t="s">
        <v>87</v>
      </c>
      <c r="AY185" s="18" t="s">
        <v>122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85</v>
      </c>
      <c r="BK185" s="231">
        <f>ROUND(I185*H185,2)</f>
        <v>0</v>
      </c>
      <c r="BL185" s="18" t="s">
        <v>129</v>
      </c>
      <c r="BM185" s="230" t="s">
        <v>228</v>
      </c>
    </row>
    <row r="186" s="2" customFormat="1">
      <c r="A186" s="39"/>
      <c r="B186" s="40"/>
      <c r="C186" s="41"/>
      <c r="D186" s="232" t="s">
        <v>131</v>
      </c>
      <c r="E186" s="41"/>
      <c r="F186" s="233" t="s">
        <v>229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131</v>
      </c>
      <c r="AU186" s="18" t="s">
        <v>87</v>
      </c>
    </row>
    <row r="187" s="2" customFormat="1">
      <c r="A187" s="39"/>
      <c r="B187" s="40"/>
      <c r="C187" s="41"/>
      <c r="D187" s="237" t="s">
        <v>133</v>
      </c>
      <c r="E187" s="41"/>
      <c r="F187" s="238" t="s">
        <v>230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133</v>
      </c>
      <c r="AU187" s="18" t="s">
        <v>87</v>
      </c>
    </row>
    <row r="188" s="13" customFormat="1">
      <c r="A188" s="13"/>
      <c r="B188" s="239"/>
      <c r="C188" s="240"/>
      <c r="D188" s="232" t="s">
        <v>135</v>
      </c>
      <c r="E188" s="241" t="s">
        <v>1</v>
      </c>
      <c r="F188" s="242" t="s">
        <v>231</v>
      </c>
      <c r="G188" s="240"/>
      <c r="H188" s="243">
        <v>0.59999999999999998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135</v>
      </c>
      <c r="AU188" s="249" t="s">
        <v>87</v>
      </c>
      <c r="AV188" s="13" t="s">
        <v>87</v>
      </c>
      <c r="AW188" s="13" t="s">
        <v>34</v>
      </c>
      <c r="AX188" s="13" t="s">
        <v>85</v>
      </c>
      <c r="AY188" s="249" t="s">
        <v>122</v>
      </c>
    </row>
    <row r="189" s="2" customFormat="1" ht="16.5" customHeight="1">
      <c r="A189" s="39"/>
      <c r="B189" s="40"/>
      <c r="C189" s="261" t="s">
        <v>232</v>
      </c>
      <c r="D189" s="261" t="s">
        <v>219</v>
      </c>
      <c r="E189" s="262" t="s">
        <v>233</v>
      </c>
      <c r="F189" s="263" t="s">
        <v>234</v>
      </c>
      <c r="G189" s="264" t="s">
        <v>199</v>
      </c>
      <c r="H189" s="265">
        <v>1.2</v>
      </c>
      <c r="I189" s="266"/>
      <c r="J189" s="267">
        <f>ROUND(I189*H189,2)</f>
        <v>0</v>
      </c>
      <c r="K189" s="263" t="s">
        <v>128</v>
      </c>
      <c r="L189" s="268"/>
      <c r="M189" s="269" t="s">
        <v>1</v>
      </c>
      <c r="N189" s="270" t="s">
        <v>42</v>
      </c>
      <c r="O189" s="92"/>
      <c r="P189" s="228">
        <f>O189*H189</f>
        <v>0</v>
      </c>
      <c r="Q189" s="228">
        <v>1</v>
      </c>
      <c r="R189" s="228">
        <f>Q189*H189</f>
        <v>1.2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178</v>
      </c>
      <c r="AT189" s="230" t="s">
        <v>219</v>
      </c>
      <c r="AU189" s="230" t="s">
        <v>87</v>
      </c>
      <c r="AY189" s="18" t="s">
        <v>122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85</v>
      </c>
      <c r="BK189" s="231">
        <f>ROUND(I189*H189,2)</f>
        <v>0</v>
      </c>
      <c r="BL189" s="18" t="s">
        <v>129</v>
      </c>
      <c r="BM189" s="230" t="s">
        <v>235</v>
      </c>
    </row>
    <row r="190" s="2" customFormat="1">
      <c r="A190" s="39"/>
      <c r="B190" s="40"/>
      <c r="C190" s="41"/>
      <c r="D190" s="232" t="s">
        <v>131</v>
      </c>
      <c r="E190" s="41"/>
      <c r="F190" s="233" t="s">
        <v>234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131</v>
      </c>
      <c r="AU190" s="18" t="s">
        <v>87</v>
      </c>
    </row>
    <row r="191" s="13" customFormat="1">
      <c r="A191" s="13"/>
      <c r="B191" s="239"/>
      <c r="C191" s="240"/>
      <c r="D191" s="232" t="s">
        <v>135</v>
      </c>
      <c r="E191" s="241" t="s">
        <v>1</v>
      </c>
      <c r="F191" s="242" t="s">
        <v>236</v>
      </c>
      <c r="G191" s="240"/>
      <c r="H191" s="243">
        <v>1.2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135</v>
      </c>
      <c r="AU191" s="249" t="s">
        <v>87</v>
      </c>
      <c r="AV191" s="13" t="s">
        <v>87</v>
      </c>
      <c r="AW191" s="13" t="s">
        <v>34</v>
      </c>
      <c r="AX191" s="13" t="s">
        <v>85</v>
      </c>
      <c r="AY191" s="249" t="s">
        <v>122</v>
      </c>
    </row>
    <row r="192" s="2" customFormat="1" ht="16.5" customHeight="1">
      <c r="A192" s="39"/>
      <c r="B192" s="40"/>
      <c r="C192" s="219" t="s">
        <v>237</v>
      </c>
      <c r="D192" s="219" t="s">
        <v>124</v>
      </c>
      <c r="E192" s="220" t="s">
        <v>238</v>
      </c>
      <c r="F192" s="221" t="s">
        <v>239</v>
      </c>
      <c r="G192" s="222" t="s">
        <v>127</v>
      </c>
      <c r="H192" s="223">
        <v>364</v>
      </c>
      <c r="I192" s="224"/>
      <c r="J192" s="225">
        <f>ROUND(I192*H192,2)</f>
        <v>0</v>
      </c>
      <c r="K192" s="221" t="s">
        <v>128</v>
      </c>
      <c r="L192" s="45"/>
      <c r="M192" s="226" t="s">
        <v>1</v>
      </c>
      <c r="N192" s="227" t="s">
        <v>42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129</v>
      </c>
      <c r="AT192" s="230" t="s">
        <v>124</v>
      </c>
      <c r="AU192" s="230" t="s">
        <v>87</v>
      </c>
      <c r="AY192" s="18" t="s">
        <v>122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85</v>
      </c>
      <c r="BK192" s="231">
        <f>ROUND(I192*H192,2)</f>
        <v>0</v>
      </c>
      <c r="BL192" s="18" t="s">
        <v>129</v>
      </c>
      <c r="BM192" s="230" t="s">
        <v>240</v>
      </c>
    </row>
    <row r="193" s="2" customFormat="1">
      <c r="A193" s="39"/>
      <c r="B193" s="40"/>
      <c r="C193" s="41"/>
      <c r="D193" s="232" t="s">
        <v>131</v>
      </c>
      <c r="E193" s="41"/>
      <c r="F193" s="233" t="s">
        <v>241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131</v>
      </c>
      <c r="AU193" s="18" t="s">
        <v>87</v>
      </c>
    </row>
    <row r="194" s="2" customFormat="1">
      <c r="A194" s="39"/>
      <c r="B194" s="40"/>
      <c r="C194" s="41"/>
      <c r="D194" s="237" t="s">
        <v>133</v>
      </c>
      <c r="E194" s="41"/>
      <c r="F194" s="238" t="s">
        <v>242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133</v>
      </c>
      <c r="AU194" s="18" t="s">
        <v>87</v>
      </c>
    </row>
    <row r="195" s="13" customFormat="1">
      <c r="A195" s="13"/>
      <c r="B195" s="239"/>
      <c r="C195" s="240"/>
      <c r="D195" s="232" t="s">
        <v>135</v>
      </c>
      <c r="E195" s="241" t="s">
        <v>1</v>
      </c>
      <c r="F195" s="242" t="s">
        <v>243</v>
      </c>
      <c r="G195" s="240"/>
      <c r="H195" s="243">
        <v>364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135</v>
      </c>
      <c r="AU195" s="249" t="s">
        <v>87</v>
      </c>
      <c r="AV195" s="13" t="s">
        <v>87</v>
      </c>
      <c r="AW195" s="13" t="s">
        <v>34</v>
      </c>
      <c r="AX195" s="13" t="s">
        <v>85</v>
      </c>
      <c r="AY195" s="249" t="s">
        <v>122</v>
      </c>
    </row>
    <row r="196" s="12" customFormat="1" ht="22.8" customHeight="1">
      <c r="A196" s="12"/>
      <c r="B196" s="203"/>
      <c r="C196" s="204"/>
      <c r="D196" s="205" t="s">
        <v>76</v>
      </c>
      <c r="E196" s="217" t="s">
        <v>156</v>
      </c>
      <c r="F196" s="217" t="s">
        <v>244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SUM(P197:P223)</f>
        <v>0</v>
      </c>
      <c r="Q196" s="211"/>
      <c r="R196" s="212">
        <f>SUM(R197:R223)</f>
        <v>87.311999999999998</v>
      </c>
      <c r="S196" s="211"/>
      <c r="T196" s="213">
        <f>SUM(T197:T223)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85</v>
      </c>
      <c r="AT196" s="215" t="s">
        <v>76</v>
      </c>
      <c r="AU196" s="215" t="s">
        <v>85</v>
      </c>
      <c r="AY196" s="214" t="s">
        <v>122</v>
      </c>
      <c r="BK196" s="216">
        <f>SUM(BK197:BK223)</f>
        <v>0</v>
      </c>
    </row>
    <row r="197" s="2" customFormat="1" ht="16.5" customHeight="1">
      <c r="A197" s="39"/>
      <c r="B197" s="40"/>
      <c r="C197" s="219" t="s">
        <v>245</v>
      </c>
      <c r="D197" s="219" t="s">
        <v>124</v>
      </c>
      <c r="E197" s="220" t="s">
        <v>246</v>
      </c>
      <c r="F197" s="221" t="s">
        <v>247</v>
      </c>
      <c r="G197" s="222" t="s">
        <v>127</v>
      </c>
      <c r="H197" s="223">
        <v>364</v>
      </c>
      <c r="I197" s="224"/>
      <c r="J197" s="225">
        <f>ROUND(I197*H197,2)</f>
        <v>0</v>
      </c>
      <c r="K197" s="221" t="s">
        <v>128</v>
      </c>
      <c r="L197" s="45"/>
      <c r="M197" s="226" t="s">
        <v>1</v>
      </c>
      <c r="N197" s="227" t="s">
        <v>42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129</v>
      </c>
      <c r="AT197" s="230" t="s">
        <v>124</v>
      </c>
      <c r="AU197" s="230" t="s">
        <v>87</v>
      </c>
      <c r="AY197" s="18" t="s">
        <v>122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85</v>
      </c>
      <c r="BK197" s="231">
        <f>ROUND(I197*H197,2)</f>
        <v>0</v>
      </c>
      <c r="BL197" s="18" t="s">
        <v>129</v>
      </c>
      <c r="BM197" s="230" t="s">
        <v>248</v>
      </c>
    </row>
    <row r="198" s="2" customFormat="1">
      <c r="A198" s="39"/>
      <c r="B198" s="40"/>
      <c r="C198" s="41"/>
      <c r="D198" s="232" t="s">
        <v>131</v>
      </c>
      <c r="E198" s="41"/>
      <c r="F198" s="233" t="s">
        <v>249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131</v>
      </c>
      <c r="AU198" s="18" t="s">
        <v>87</v>
      </c>
    </row>
    <row r="199" s="2" customFormat="1">
      <c r="A199" s="39"/>
      <c r="B199" s="40"/>
      <c r="C199" s="41"/>
      <c r="D199" s="237" t="s">
        <v>133</v>
      </c>
      <c r="E199" s="41"/>
      <c r="F199" s="238" t="s">
        <v>250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133</v>
      </c>
      <c r="AU199" s="18" t="s">
        <v>87</v>
      </c>
    </row>
    <row r="200" s="13" customFormat="1">
      <c r="A200" s="13"/>
      <c r="B200" s="239"/>
      <c r="C200" s="240"/>
      <c r="D200" s="232" t="s">
        <v>135</v>
      </c>
      <c r="E200" s="241" t="s">
        <v>1</v>
      </c>
      <c r="F200" s="242" t="s">
        <v>251</v>
      </c>
      <c r="G200" s="240"/>
      <c r="H200" s="243">
        <v>364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135</v>
      </c>
      <c r="AU200" s="249" t="s">
        <v>87</v>
      </c>
      <c r="AV200" s="13" t="s">
        <v>87</v>
      </c>
      <c r="AW200" s="13" t="s">
        <v>34</v>
      </c>
      <c r="AX200" s="13" t="s">
        <v>85</v>
      </c>
      <c r="AY200" s="249" t="s">
        <v>122</v>
      </c>
    </row>
    <row r="201" s="2" customFormat="1" ht="16.5" customHeight="1">
      <c r="A201" s="39"/>
      <c r="B201" s="40"/>
      <c r="C201" s="219" t="s">
        <v>252</v>
      </c>
      <c r="D201" s="219" t="s">
        <v>124</v>
      </c>
      <c r="E201" s="220" t="s">
        <v>253</v>
      </c>
      <c r="F201" s="221" t="s">
        <v>254</v>
      </c>
      <c r="G201" s="222" t="s">
        <v>127</v>
      </c>
      <c r="H201" s="223">
        <v>364</v>
      </c>
      <c r="I201" s="224"/>
      <c r="J201" s="225">
        <f>ROUND(I201*H201,2)</f>
        <v>0</v>
      </c>
      <c r="K201" s="221" t="s">
        <v>128</v>
      </c>
      <c r="L201" s="45"/>
      <c r="M201" s="226" t="s">
        <v>1</v>
      </c>
      <c r="N201" s="227" t="s">
        <v>42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129</v>
      </c>
      <c r="AT201" s="230" t="s">
        <v>124</v>
      </c>
      <c r="AU201" s="230" t="s">
        <v>87</v>
      </c>
      <c r="AY201" s="18" t="s">
        <v>122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85</v>
      </c>
      <c r="BK201" s="231">
        <f>ROUND(I201*H201,2)</f>
        <v>0</v>
      </c>
      <c r="BL201" s="18" t="s">
        <v>129</v>
      </c>
      <c r="BM201" s="230" t="s">
        <v>255</v>
      </c>
    </row>
    <row r="202" s="2" customFormat="1">
      <c r="A202" s="39"/>
      <c r="B202" s="40"/>
      <c r="C202" s="41"/>
      <c r="D202" s="232" t="s">
        <v>131</v>
      </c>
      <c r="E202" s="41"/>
      <c r="F202" s="233" t="s">
        <v>256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131</v>
      </c>
      <c r="AU202" s="18" t="s">
        <v>87</v>
      </c>
    </row>
    <row r="203" s="2" customFormat="1">
      <c r="A203" s="39"/>
      <c r="B203" s="40"/>
      <c r="C203" s="41"/>
      <c r="D203" s="237" t="s">
        <v>133</v>
      </c>
      <c r="E203" s="41"/>
      <c r="F203" s="238" t="s">
        <v>257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133</v>
      </c>
      <c r="AU203" s="18" t="s">
        <v>87</v>
      </c>
    </row>
    <row r="204" s="13" customFormat="1">
      <c r="A204" s="13"/>
      <c r="B204" s="239"/>
      <c r="C204" s="240"/>
      <c r="D204" s="232" t="s">
        <v>135</v>
      </c>
      <c r="E204" s="241" t="s">
        <v>1</v>
      </c>
      <c r="F204" s="242" t="s">
        <v>258</v>
      </c>
      <c r="G204" s="240"/>
      <c r="H204" s="243">
        <v>364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135</v>
      </c>
      <c r="AU204" s="249" t="s">
        <v>87</v>
      </c>
      <c r="AV204" s="13" t="s">
        <v>87</v>
      </c>
      <c r="AW204" s="13" t="s">
        <v>34</v>
      </c>
      <c r="AX204" s="13" t="s">
        <v>85</v>
      </c>
      <c r="AY204" s="249" t="s">
        <v>122</v>
      </c>
    </row>
    <row r="205" s="2" customFormat="1" ht="16.5" customHeight="1">
      <c r="A205" s="39"/>
      <c r="B205" s="40"/>
      <c r="C205" s="219" t="s">
        <v>259</v>
      </c>
      <c r="D205" s="219" t="s">
        <v>124</v>
      </c>
      <c r="E205" s="220" t="s">
        <v>260</v>
      </c>
      <c r="F205" s="221" t="s">
        <v>261</v>
      </c>
      <c r="G205" s="222" t="s">
        <v>127</v>
      </c>
      <c r="H205" s="223">
        <v>364</v>
      </c>
      <c r="I205" s="224"/>
      <c r="J205" s="225">
        <f>ROUND(I205*H205,2)</f>
        <v>0</v>
      </c>
      <c r="K205" s="221" t="s">
        <v>128</v>
      </c>
      <c r="L205" s="45"/>
      <c r="M205" s="226" t="s">
        <v>1</v>
      </c>
      <c r="N205" s="227" t="s">
        <v>42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129</v>
      </c>
      <c r="AT205" s="230" t="s">
        <v>124</v>
      </c>
      <c r="AU205" s="230" t="s">
        <v>87</v>
      </c>
      <c r="AY205" s="18" t="s">
        <v>122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85</v>
      </c>
      <c r="BK205" s="231">
        <f>ROUND(I205*H205,2)</f>
        <v>0</v>
      </c>
      <c r="BL205" s="18" t="s">
        <v>129</v>
      </c>
      <c r="BM205" s="230" t="s">
        <v>262</v>
      </c>
    </row>
    <row r="206" s="2" customFormat="1">
      <c r="A206" s="39"/>
      <c r="B206" s="40"/>
      <c r="C206" s="41"/>
      <c r="D206" s="232" t="s">
        <v>131</v>
      </c>
      <c r="E206" s="41"/>
      <c r="F206" s="233" t="s">
        <v>263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131</v>
      </c>
      <c r="AU206" s="18" t="s">
        <v>87</v>
      </c>
    </row>
    <row r="207" s="2" customFormat="1">
      <c r="A207" s="39"/>
      <c r="B207" s="40"/>
      <c r="C207" s="41"/>
      <c r="D207" s="237" t="s">
        <v>133</v>
      </c>
      <c r="E207" s="41"/>
      <c r="F207" s="238" t="s">
        <v>264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133</v>
      </c>
      <c r="AU207" s="18" t="s">
        <v>87</v>
      </c>
    </row>
    <row r="208" s="13" customFormat="1">
      <c r="A208" s="13"/>
      <c r="B208" s="239"/>
      <c r="C208" s="240"/>
      <c r="D208" s="232" t="s">
        <v>135</v>
      </c>
      <c r="E208" s="241" t="s">
        <v>1</v>
      </c>
      <c r="F208" s="242" t="s">
        <v>265</v>
      </c>
      <c r="G208" s="240"/>
      <c r="H208" s="243">
        <v>364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135</v>
      </c>
      <c r="AU208" s="249" t="s">
        <v>87</v>
      </c>
      <c r="AV208" s="13" t="s">
        <v>87</v>
      </c>
      <c r="AW208" s="13" t="s">
        <v>34</v>
      </c>
      <c r="AX208" s="13" t="s">
        <v>85</v>
      </c>
      <c r="AY208" s="249" t="s">
        <v>122</v>
      </c>
    </row>
    <row r="209" s="2" customFormat="1" ht="16.5" customHeight="1">
      <c r="A209" s="39"/>
      <c r="B209" s="40"/>
      <c r="C209" s="219" t="s">
        <v>266</v>
      </c>
      <c r="D209" s="219" t="s">
        <v>124</v>
      </c>
      <c r="E209" s="220" t="s">
        <v>267</v>
      </c>
      <c r="F209" s="221" t="s">
        <v>268</v>
      </c>
      <c r="G209" s="222" t="s">
        <v>127</v>
      </c>
      <c r="H209" s="223">
        <v>2183</v>
      </c>
      <c r="I209" s="224"/>
      <c r="J209" s="225">
        <f>ROUND(I209*H209,2)</f>
        <v>0</v>
      </c>
      <c r="K209" s="221" t="s">
        <v>128</v>
      </c>
      <c r="L209" s="45"/>
      <c r="M209" s="226" t="s">
        <v>1</v>
      </c>
      <c r="N209" s="227" t="s">
        <v>42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129</v>
      </c>
      <c r="AT209" s="230" t="s">
        <v>124</v>
      </c>
      <c r="AU209" s="230" t="s">
        <v>87</v>
      </c>
      <c r="AY209" s="18" t="s">
        <v>122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85</v>
      </c>
      <c r="BK209" s="231">
        <f>ROUND(I209*H209,2)</f>
        <v>0</v>
      </c>
      <c r="BL209" s="18" t="s">
        <v>129</v>
      </c>
      <c r="BM209" s="230" t="s">
        <v>269</v>
      </c>
    </row>
    <row r="210" s="2" customFormat="1">
      <c r="A210" s="39"/>
      <c r="B210" s="40"/>
      <c r="C210" s="41"/>
      <c r="D210" s="232" t="s">
        <v>131</v>
      </c>
      <c r="E210" s="41"/>
      <c r="F210" s="233" t="s">
        <v>270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131</v>
      </c>
      <c r="AU210" s="18" t="s">
        <v>87</v>
      </c>
    </row>
    <row r="211" s="2" customFormat="1">
      <c r="A211" s="39"/>
      <c r="B211" s="40"/>
      <c r="C211" s="41"/>
      <c r="D211" s="237" t="s">
        <v>133</v>
      </c>
      <c r="E211" s="41"/>
      <c r="F211" s="238" t="s">
        <v>271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133</v>
      </c>
      <c r="AU211" s="18" t="s">
        <v>87</v>
      </c>
    </row>
    <row r="212" s="13" customFormat="1">
      <c r="A212" s="13"/>
      <c r="B212" s="239"/>
      <c r="C212" s="240"/>
      <c r="D212" s="232" t="s">
        <v>135</v>
      </c>
      <c r="E212" s="241" t="s">
        <v>1</v>
      </c>
      <c r="F212" s="242" t="s">
        <v>272</v>
      </c>
      <c r="G212" s="240"/>
      <c r="H212" s="243">
        <v>2183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135</v>
      </c>
      <c r="AU212" s="249" t="s">
        <v>87</v>
      </c>
      <c r="AV212" s="13" t="s">
        <v>87</v>
      </c>
      <c r="AW212" s="13" t="s">
        <v>34</v>
      </c>
      <c r="AX212" s="13" t="s">
        <v>85</v>
      </c>
      <c r="AY212" s="249" t="s">
        <v>122</v>
      </c>
    </row>
    <row r="213" s="2" customFormat="1" ht="16.5" customHeight="1">
      <c r="A213" s="39"/>
      <c r="B213" s="40"/>
      <c r="C213" s="219" t="s">
        <v>7</v>
      </c>
      <c r="D213" s="219" t="s">
        <v>124</v>
      </c>
      <c r="E213" s="220" t="s">
        <v>273</v>
      </c>
      <c r="F213" s="221" t="s">
        <v>274</v>
      </c>
      <c r="G213" s="222" t="s">
        <v>127</v>
      </c>
      <c r="H213" s="223">
        <v>364</v>
      </c>
      <c r="I213" s="224"/>
      <c r="J213" s="225">
        <f>ROUND(I213*H213,2)</f>
        <v>0</v>
      </c>
      <c r="K213" s="221" t="s">
        <v>128</v>
      </c>
      <c r="L213" s="45"/>
      <c r="M213" s="226" t="s">
        <v>1</v>
      </c>
      <c r="N213" s="227" t="s">
        <v>42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129</v>
      </c>
      <c r="AT213" s="230" t="s">
        <v>124</v>
      </c>
      <c r="AU213" s="230" t="s">
        <v>87</v>
      </c>
      <c r="AY213" s="18" t="s">
        <v>122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85</v>
      </c>
      <c r="BK213" s="231">
        <f>ROUND(I213*H213,2)</f>
        <v>0</v>
      </c>
      <c r="BL213" s="18" t="s">
        <v>129</v>
      </c>
      <c r="BM213" s="230" t="s">
        <v>275</v>
      </c>
    </row>
    <row r="214" s="2" customFormat="1">
      <c r="A214" s="39"/>
      <c r="B214" s="40"/>
      <c r="C214" s="41"/>
      <c r="D214" s="232" t="s">
        <v>131</v>
      </c>
      <c r="E214" s="41"/>
      <c r="F214" s="233" t="s">
        <v>276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131</v>
      </c>
      <c r="AU214" s="18" t="s">
        <v>87</v>
      </c>
    </row>
    <row r="215" s="2" customFormat="1">
      <c r="A215" s="39"/>
      <c r="B215" s="40"/>
      <c r="C215" s="41"/>
      <c r="D215" s="237" t="s">
        <v>133</v>
      </c>
      <c r="E215" s="41"/>
      <c r="F215" s="238" t="s">
        <v>277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133</v>
      </c>
      <c r="AU215" s="18" t="s">
        <v>87</v>
      </c>
    </row>
    <row r="216" s="13" customFormat="1">
      <c r="A216" s="13"/>
      <c r="B216" s="239"/>
      <c r="C216" s="240"/>
      <c r="D216" s="232" t="s">
        <v>135</v>
      </c>
      <c r="E216" s="241" t="s">
        <v>1</v>
      </c>
      <c r="F216" s="242" t="s">
        <v>278</v>
      </c>
      <c r="G216" s="240"/>
      <c r="H216" s="243">
        <v>364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135</v>
      </c>
      <c r="AU216" s="249" t="s">
        <v>87</v>
      </c>
      <c r="AV216" s="13" t="s">
        <v>87</v>
      </c>
      <c r="AW216" s="13" t="s">
        <v>34</v>
      </c>
      <c r="AX216" s="13" t="s">
        <v>85</v>
      </c>
      <c r="AY216" s="249" t="s">
        <v>122</v>
      </c>
    </row>
    <row r="217" s="2" customFormat="1" ht="16.5" customHeight="1">
      <c r="A217" s="39"/>
      <c r="B217" s="40"/>
      <c r="C217" s="219" t="s">
        <v>279</v>
      </c>
      <c r="D217" s="219" t="s">
        <v>124</v>
      </c>
      <c r="E217" s="220" t="s">
        <v>280</v>
      </c>
      <c r="F217" s="221" t="s">
        <v>281</v>
      </c>
      <c r="G217" s="222" t="s">
        <v>127</v>
      </c>
      <c r="H217" s="223">
        <v>1819</v>
      </c>
      <c r="I217" s="224"/>
      <c r="J217" s="225">
        <f>ROUND(I217*H217,2)</f>
        <v>0</v>
      </c>
      <c r="K217" s="221" t="s">
        <v>128</v>
      </c>
      <c r="L217" s="45"/>
      <c r="M217" s="226" t="s">
        <v>1</v>
      </c>
      <c r="N217" s="227" t="s">
        <v>42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129</v>
      </c>
      <c r="AT217" s="230" t="s">
        <v>124</v>
      </c>
      <c r="AU217" s="230" t="s">
        <v>87</v>
      </c>
      <c r="AY217" s="18" t="s">
        <v>122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85</v>
      </c>
      <c r="BK217" s="231">
        <f>ROUND(I217*H217,2)</f>
        <v>0</v>
      </c>
      <c r="BL217" s="18" t="s">
        <v>129</v>
      </c>
      <c r="BM217" s="230" t="s">
        <v>282</v>
      </c>
    </row>
    <row r="218" s="2" customFormat="1">
      <c r="A218" s="39"/>
      <c r="B218" s="40"/>
      <c r="C218" s="41"/>
      <c r="D218" s="232" t="s">
        <v>131</v>
      </c>
      <c r="E218" s="41"/>
      <c r="F218" s="233" t="s">
        <v>283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131</v>
      </c>
      <c r="AU218" s="18" t="s">
        <v>87</v>
      </c>
    </row>
    <row r="219" s="2" customFormat="1">
      <c r="A219" s="39"/>
      <c r="B219" s="40"/>
      <c r="C219" s="41"/>
      <c r="D219" s="237" t="s">
        <v>133</v>
      </c>
      <c r="E219" s="41"/>
      <c r="F219" s="238" t="s">
        <v>284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133</v>
      </c>
      <c r="AU219" s="18" t="s">
        <v>87</v>
      </c>
    </row>
    <row r="220" s="13" customFormat="1">
      <c r="A220" s="13"/>
      <c r="B220" s="239"/>
      <c r="C220" s="240"/>
      <c r="D220" s="232" t="s">
        <v>135</v>
      </c>
      <c r="E220" s="241" t="s">
        <v>1</v>
      </c>
      <c r="F220" s="242" t="s">
        <v>285</v>
      </c>
      <c r="G220" s="240"/>
      <c r="H220" s="243">
        <v>1819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135</v>
      </c>
      <c r="AU220" s="249" t="s">
        <v>87</v>
      </c>
      <c r="AV220" s="13" t="s">
        <v>87</v>
      </c>
      <c r="AW220" s="13" t="s">
        <v>34</v>
      </c>
      <c r="AX220" s="13" t="s">
        <v>85</v>
      </c>
      <c r="AY220" s="249" t="s">
        <v>122</v>
      </c>
    </row>
    <row r="221" s="2" customFormat="1" ht="16.5" customHeight="1">
      <c r="A221" s="39"/>
      <c r="B221" s="40"/>
      <c r="C221" s="261" t="s">
        <v>286</v>
      </c>
      <c r="D221" s="261" t="s">
        <v>219</v>
      </c>
      <c r="E221" s="262" t="s">
        <v>287</v>
      </c>
      <c r="F221" s="263" t="s">
        <v>288</v>
      </c>
      <c r="G221" s="264" t="s">
        <v>199</v>
      </c>
      <c r="H221" s="265">
        <v>87.311999999999998</v>
      </c>
      <c r="I221" s="266"/>
      <c r="J221" s="267">
        <f>ROUND(I221*H221,2)</f>
        <v>0</v>
      </c>
      <c r="K221" s="263" t="s">
        <v>128</v>
      </c>
      <c r="L221" s="268"/>
      <c r="M221" s="269" t="s">
        <v>1</v>
      </c>
      <c r="N221" s="270" t="s">
        <v>42</v>
      </c>
      <c r="O221" s="92"/>
      <c r="P221" s="228">
        <f>O221*H221</f>
        <v>0</v>
      </c>
      <c r="Q221" s="228">
        <v>1</v>
      </c>
      <c r="R221" s="228">
        <f>Q221*H221</f>
        <v>87.311999999999998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178</v>
      </c>
      <c r="AT221" s="230" t="s">
        <v>219</v>
      </c>
      <c r="AU221" s="230" t="s">
        <v>87</v>
      </c>
      <c r="AY221" s="18" t="s">
        <v>122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85</v>
      </c>
      <c r="BK221" s="231">
        <f>ROUND(I221*H221,2)</f>
        <v>0</v>
      </c>
      <c r="BL221" s="18" t="s">
        <v>129</v>
      </c>
      <c r="BM221" s="230" t="s">
        <v>289</v>
      </c>
    </row>
    <row r="222" s="2" customFormat="1">
      <c r="A222" s="39"/>
      <c r="B222" s="40"/>
      <c r="C222" s="41"/>
      <c r="D222" s="232" t="s">
        <v>131</v>
      </c>
      <c r="E222" s="41"/>
      <c r="F222" s="233" t="s">
        <v>288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131</v>
      </c>
      <c r="AU222" s="18" t="s">
        <v>87</v>
      </c>
    </row>
    <row r="223" s="13" customFormat="1">
      <c r="A223" s="13"/>
      <c r="B223" s="239"/>
      <c r="C223" s="240"/>
      <c r="D223" s="232" t="s">
        <v>135</v>
      </c>
      <c r="E223" s="241" t="s">
        <v>1</v>
      </c>
      <c r="F223" s="242" t="s">
        <v>290</v>
      </c>
      <c r="G223" s="240"/>
      <c r="H223" s="243">
        <v>87.311999999999998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135</v>
      </c>
      <c r="AU223" s="249" t="s">
        <v>87</v>
      </c>
      <c r="AV223" s="13" t="s">
        <v>87</v>
      </c>
      <c r="AW223" s="13" t="s">
        <v>34</v>
      </c>
      <c r="AX223" s="13" t="s">
        <v>85</v>
      </c>
      <c r="AY223" s="249" t="s">
        <v>122</v>
      </c>
    </row>
    <row r="224" s="12" customFormat="1" ht="22.8" customHeight="1">
      <c r="A224" s="12"/>
      <c r="B224" s="203"/>
      <c r="C224" s="204"/>
      <c r="D224" s="205" t="s">
        <v>76</v>
      </c>
      <c r="E224" s="217" t="s">
        <v>178</v>
      </c>
      <c r="F224" s="217" t="s">
        <v>291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SUM(P225:P291)</f>
        <v>0</v>
      </c>
      <c r="Q224" s="211"/>
      <c r="R224" s="212">
        <f>SUM(R225:R291)</f>
        <v>3.0049620000000004</v>
      </c>
      <c r="S224" s="211"/>
      <c r="T224" s="213">
        <f>SUM(T225:T291)</f>
        <v>1.5299999999999998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85</v>
      </c>
      <c r="AT224" s="215" t="s">
        <v>76</v>
      </c>
      <c r="AU224" s="215" t="s">
        <v>85</v>
      </c>
      <c r="AY224" s="214" t="s">
        <v>122</v>
      </c>
      <c r="BK224" s="216">
        <f>SUM(BK225:BK291)</f>
        <v>0</v>
      </c>
    </row>
    <row r="225" s="2" customFormat="1" ht="16.5" customHeight="1">
      <c r="A225" s="39"/>
      <c r="B225" s="40"/>
      <c r="C225" s="219" t="s">
        <v>292</v>
      </c>
      <c r="D225" s="219" t="s">
        <v>124</v>
      </c>
      <c r="E225" s="220" t="s">
        <v>293</v>
      </c>
      <c r="F225" s="221" t="s">
        <v>294</v>
      </c>
      <c r="G225" s="222" t="s">
        <v>166</v>
      </c>
      <c r="H225" s="223">
        <v>1</v>
      </c>
      <c r="I225" s="224"/>
      <c r="J225" s="225">
        <f>ROUND(I225*H225,2)</f>
        <v>0</v>
      </c>
      <c r="K225" s="221" t="s">
        <v>128</v>
      </c>
      <c r="L225" s="45"/>
      <c r="M225" s="226" t="s">
        <v>1</v>
      </c>
      <c r="N225" s="227" t="s">
        <v>42</v>
      </c>
      <c r="O225" s="92"/>
      <c r="P225" s="228">
        <f>O225*H225</f>
        <v>0</v>
      </c>
      <c r="Q225" s="228">
        <v>1.0000000000000001E-05</v>
      </c>
      <c r="R225" s="228">
        <f>Q225*H225</f>
        <v>1.0000000000000001E-05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129</v>
      </c>
      <c r="AT225" s="230" t="s">
        <v>124</v>
      </c>
      <c r="AU225" s="230" t="s">
        <v>87</v>
      </c>
      <c r="AY225" s="18" t="s">
        <v>122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85</v>
      </c>
      <c r="BK225" s="231">
        <f>ROUND(I225*H225,2)</f>
        <v>0</v>
      </c>
      <c r="BL225" s="18" t="s">
        <v>129</v>
      </c>
      <c r="BM225" s="230" t="s">
        <v>295</v>
      </c>
    </row>
    <row r="226" s="2" customFormat="1">
      <c r="A226" s="39"/>
      <c r="B226" s="40"/>
      <c r="C226" s="41"/>
      <c r="D226" s="232" t="s">
        <v>131</v>
      </c>
      <c r="E226" s="41"/>
      <c r="F226" s="233" t="s">
        <v>296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131</v>
      </c>
      <c r="AU226" s="18" t="s">
        <v>87</v>
      </c>
    </row>
    <row r="227" s="2" customFormat="1">
      <c r="A227" s="39"/>
      <c r="B227" s="40"/>
      <c r="C227" s="41"/>
      <c r="D227" s="237" t="s">
        <v>133</v>
      </c>
      <c r="E227" s="41"/>
      <c r="F227" s="238" t="s">
        <v>297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133</v>
      </c>
      <c r="AU227" s="18" t="s">
        <v>87</v>
      </c>
    </row>
    <row r="228" s="13" customFormat="1">
      <c r="A228" s="13"/>
      <c r="B228" s="239"/>
      <c r="C228" s="240"/>
      <c r="D228" s="232" t="s">
        <v>135</v>
      </c>
      <c r="E228" s="241" t="s">
        <v>1</v>
      </c>
      <c r="F228" s="242" t="s">
        <v>298</v>
      </c>
      <c r="G228" s="240"/>
      <c r="H228" s="243">
        <v>1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135</v>
      </c>
      <c r="AU228" s="249" t="s">
        <v>87</v>
      </c>
      <c r="AV228" s="13" t="s">
        <v>87</v>
      </c>
      <c r="AW228" s="13" t="s">
        <v>34</v>
      </c>
      <c r="AX228" s="13" t="s">
        <v>85</v>
      </c>
      <c r="AY228" s="249" t="s">
        <v>122</v>
      </c>
    </row>
    <row r="229" s="2" customFormat="1" ht="16.5" customHeight="1">
      <c r="A229" s="39"/>
      <c r="B229" s="40"/>
      <c r="C229" s="261" t="s">
        <v>299</v>
      </c>
      <c r="D229" s="261" t="s">
        <v>219</v>
      </c>
      <c r="E229" s="262" t="s">
        <v>300</v>
      </c>
      <c r="F229" s="263" t="s">
        <v>301</v>
      </c>
      <c r="G229" s="264" t="s">
        <v>166</v>
      </c>
      <c r="H229" s="265">
        <v>1.2</v>
      </c>
      <c r="I229" s="266"/>
      <c r="J229" s="267">
        <f>ROUND(I229*H229,2)</f>
        <v>0</v>
      </c>
      <c r="K229" s="263" t="s">
        <v>128</v>
      </c>
      <c r="L229" s="268"/>
      <c r="M229" s="269" t="s">
        <v>1</v>
      </c>
      <c r="N229" s="270" t="s">
        <v>42</v>
      </c>
      <c r="O229" s="92"/>
      <c r="P229" s="228">
        <f>O229*H229</f>
        <v>0</v>
      </c>
      <c r="Q229" s="228">
        <v>0.0043099999999999996</v>
      </c>
      <c r="R229" s="228">
        <f>Q229*H229</f>
        <v>0.0051719999999999995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178</v>
      </c>
      <c r="AT229" s="230" t="s">
        <v>219</v>
      </c>
      <c r="AU229" s="230" t="s">
        <v>87</v>
      </c>
      <c r="AY229" s="18" t="s">
        <v>122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85</v>
      </c>
      <c r="BK229" s="231">
        <f>ROUND(I229*H229,2)</f>
        <v>0</v>
      </c>
      <c r="BL229" s="18" t="s">
        <v>129</v>
      </c>
      <c r="BM229" s="230" t="s">
        <v>302</v>
      </c>
    </row>
    <row r="230" s="2" customFormat="1">
      <c r="A230" s="39"/>
      <c r="B230" s="40"/>
      <c r="C230" s="41"/>
      <c r="D230" s="232" t="s">
        <v>131</v>
      </c>
      <c r="E230" s="41"/>
      <c r="F230" s="233" t="s">
        <v>301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131</v>
      </c>
      <c r="AU230" s="18" t="s">
        <v>87</v>
      </c>
    </row>
    <row r="231" s="13" customFormat="1">
      <c r="A231" s="13"/>
      <c r="B231" s="239"/>
      <c r="C231" s="240"/>
      <c r="D231" s="232" t="s">
        <v>135</v>
      </c>
      <c r="E231" s="241" t="s">
        <v>1</v>
      </c>
      <c r="F231" s="242" t="s">
        <v>303</v>
      </c>
      <c r="G231" s="240"/>
      <c r="H231" s="243">
        <v>1.2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135</v>
      </c>
      <c r="AU231" s="249" t="s">
        <v>87</v>
      </c>
      <c r="AV231" s="13" t="s">
        <v>87</v>
      </c>
      <c r="AW231" s="13" t="s">
        <v>34</v>
      </c>
      <c r="AX231" s="13" t="s">
        <v>85</v>
      </c>
      <c r="AY231" s="249" t="s">
        <v>122</v>
      </c>
    </row>
    <row r="232" s="2" customFormat="1" ht="21.75" customHeight="1">
      <c r="A232" s="39"/>
      <c r="B232" s="40"/>
      <c r="C232" s="219" t="s">
        <v>304</v>
      </c>
      <c r="D232" s="219" t="s">
        <v>124</v>
      </c>
      <c r="E232" s="220" t="s">
        <v>305</v>
      </c>
      <c r="F232" s="221" t="s">
        <v>306</v>
      </c>
      <c r="G232" s="222" t="s">
        <v>307</v>
      </c>
      <c r="H232" s="223">
        <v>1</v>
      </c>
      <c r="I232" s="224"/>
      <c r="J232" s="225">
        <f>ROUND(I232*H232,2)</f>
        <v>0</v>
      </c>
      <c r="K232" s="221" t="s">
        <v>128</v>
      </c>
      <c r="L232" s="45"/>
      <c r="M232" s="226" t="s">
        <v>1</v>
      </c>
      <c r="N232" s="227" t="s">
        <v>42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129</v>
      </c>
      <c r="AT232" s="230" t="s">
        <v>124</v>
      </c>
      <c r="AU232" s="230" t="s">
        <v>87</v>
      </c>
      <c r="AY232" s="18" t="s">
        <v>122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85</v>
      </c>
      <c r="BK232" s="231">
        <f>ROUND(I232*H232,2)</f>
        <v>0</v>
      </c>
      <c r="BL232" s="18" t="s">
        <v>129</v>
      </c>
      <c r="BM232" s="230" t="s">
        <v>308</v>
      </c>
    </row>
    <row r="233" s="2" customFormat="1">
      <c r="A233" s="39"/>
      <c r="B233" s="40"/>
      <c r="C233" s="41"/>
      <c r="D233" s="232" t="s">
        <v>131</v>
      </c>
      <c r="E233" s="41"/>
      <c r="F233" s="233" t="s">
        <v>309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131</v>
      </c>
      <c r="AU233" s="18" t="s">
        <v>87</v>
      </c>
    </row>
    <row r="234" s="2" customFormat="1">
      <c r="A234" s="39"/>
      <c r="B234" s="40"/>
      <c r="C234" s="41"/>
      <c r="D234" s="237" t="s">
        <v>133</v>
      </c>
      <c r="E234" s="41"/>
      <c r="F234" s="238" t="s">
        <v>310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133</v>
      </c>
      <c r="AU234" s="18" t="s">
        <v>87</v>
      </c>
    </row>
    <row r="235" s="13" customFormat="1">
      <c r="A235" s="13"/>
      <c r="B235" s="239"/>
      <c r="C235" s="240"/>
      <c r="D235" s="232" t="s">
        <v>135</v>
      </c>
      <c r="E235" s="241" t="s">
        <v>1</v>
      </c>
      <c r="F235" s="242" t="s">
        <v>311</v>
      </c>
      <c r="G235" s="240"/>
      <c r="H235" s="243">
        <v>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135</v>
      </c>
      <c r="AU235" s="249" t="s">
        <v>87</v>
      </c>
      <c r="AV235" s="13" t="s">
        <v>87</v>
      </c>
      <c r="AW235" s="13" t="s">
        <v>34</v>
      </c>
      <c r="AX235" s="13" t="s">
        <v>85</v>
      </c>
      <c r="AY235" s="249" t="s">
        <v>122</v>
      </c>
    </row>
    <row r="236" s="2" customFormat="1" ht="16.5" customHeight="1">
      <c r="A236" s="39"/>
      <c r="B236" s="40"/>
      <c r="C236" s="261" t="s">
        <v>312</v>
      </c>
      <c r="D236" s="261" t="s">
        <v>219</v>
      </c>
      <c r="E236" s="262" t="s">
        <v>313</v>
      </c>
      <c r="F236" s="263" t="s">
        <v>314</v>
      </c>
      <c r="G236" s="264" t="s">
        <v>307</v>
      </c>
      <c r="H236" s="265">
        <v>1</v>
      </c>
      <c r="I236" s="266"/>
      <c r="J236" s="267">
        <f>ROUND(I236*H236,2)</f>
        <v>0</v>
      </c>
      <c r="K236" s="263" t="s">
        <v>128</v>
      </c>
      <c r="L236" s="268"/>
      <c r="M236" s="269" t="s">
        <v>1</v>
      </c>
      <c r="N236" s="270" t="s">
        <v>42</v>
      </c>
      <c r="O236" s="92"/>
      <c r="P236" s="228">
        <f>O236*H236</f>
        <v>0</v>
      </c>
      <c r="Q236" s="228">
        <v>0.00054000000000000001</v>
      </c>
      <c r="R236" s="228">
        <f>Q236*H236</f>
        <v>0.00054000000000000001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178</v>
      </c>
      <c r="AT236" s="230" t="s">
        <v>219</v>
      </c>
      <c r="AU236" s="230" t="s">
        <v>87</v>
      </c>
      <c r="AY236" s="18" t="s">
        <v>122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85</v>
      </c>
      <c r="BK236" s="231">
        <f>ROUND(I236*H236,2)</f>
        <v>0</v>
      </c>
      <c r="BL236" s="18" t="s">
        <v>129</v>
      </c>
      <c r="BM236" s="230" t="s">
        <v>315</v>
      </c>
    </row>
    <row r="237" s="2" customFormat="1">
      <c r="A237" s="39"/>
      <c r="B237" s="40"/>
      <c r="C237" s="41"/>
      <c r="D237" s="232" t="s">
        <v>131</v>
      </c>
      <c r="E237" s="41"/>
      <c r="F237" s="233" t="s">
        <v>314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131</v>
      </c>
      <c r="AU237" s="18" t="s">
        <v>87</v>
      </c>
    </row>
    <row r="238" s="2" customFormat="1" ht="16.5" customHeight="1">
      <c r="A238" s="39"/>
      <c r="B238" s="40"/>
      <c r="C238" s="219" t="s">
        <v>316</v>
      </c>
      <c r="D238" s="219" t="s">
        <v>124</v>
      </c>
      <c r="E238" s="220" t="s">
        <v>317</v>
      </c>
      <c r="F238" s="221" t="s">
        <v>318</v>
      </c>
      <c r="G238" s="222" t="s">
        <v>181</v>
      </c>
      <c r="H238" s="223">
        <v>0.5</v>
      </c>
      <c r="I238" s="224"/>
      <c r="J238" s="225">
        <f>ROUND(I238*H238,2)</f>
        <v>0</v>
      </c>
      <c r="K238" s="221" t="s">
        <v>128</v>
      </c>
      <c r="L238" s="45"/>
      <c r="M238" s="226" t="s">
        <v>1</v>
      </c>
      <c r="N238" s="227" t="s">
        <v>42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1.76</v>
      </c>
      <c r="T238" s="229">
        <f>S238*H238</f>
        <v>0.88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129</v>
      </c>
      <c r="AT238" s="230" t="s">
        <v>124</v>
      </c>
      <c r="AU238" s="230" t="s">
        <v>87</v>
      </c>
      <c r="AY238" s="18" t="s">
        <v>122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85</v>
      </c>
      <c r="BK238" s="231">
        <f>ROUND(I238*H238,2)</f>
        <v>0</v>
      </c>
      <c r="BL238" s="18" t="s">
        <v>129</v>
      </c>
      <c r="BM238" s="230" t="s">
        <v>319</v>
      </c>
    </row>
    <row r="239" s="2" customFormat="1">
      <c r="A239" s="39"/>
      <c r="B239" s="40"/>
      <c r="C239" s="41"/>
      <c r="D239" s="232" t="s">
        <v>131</v>
      </c>
      <c r="E239" s="41"/>
      <c r="F239" s="233" t="s">
        <v>320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131</v>
      </c>
      <c r="AU239" s="18" t="s">
        <v>87</v>
      </c>
    </row>
    <row r="240" s="2" customFormat="1">
      <c r="A240" s="39"/>
      <c r="B240" s="40"/>
      <c r="C240" s="41"/>
      <c r="D240" s="237" t="s">
        <v>133</v>
      </c>
      <c r="E240" s="41"/>
      <c r="F240" s="238" t="s">
        <v>321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133</v>
      </c>
      <c r="AU240" s="18" t="s">
        <v>87</v>
      </c>
    </row>
    <row r="241" s="13" customFormat="1">
      <c r="A241" s="13"/>
      <c r="B241" s="239"/>
      <c r="C241" s="240"/>
      <c r="D241" s="232" t="s">
        <v>135</v>
      </c>
      <c r="E241" s="241" t="s">
        <v>1</v>
      </c>
      <c r="F241" s="242" t="s">
        <v>322</v>
      </c>
      <c r="G241" s="240"/>
      <c r="H241" s="243">
        <v>0.5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135</v>
      </c>
      <c r="AU241" s="249" t="s">
        <v>87</v>
      </c>
      <c r="AV241" s="13" t="s">
        <v>87</v>
      </c>
      <c r="AW241" s="13" t="s">
        <v>34</v>
      </c>
      <c r="AX241" s="13" t="s">
        <v>85</v>
      </c>
      <c r="AY241" s="249" t="s">
        <v>122</v>
      </c>
    </row>
    <row r="242" s="2" customFormat="1" ht="16.5" customHeight="1">
      <c r="A242" s="39"/>
      <c r="B242" s="40"/>
      <c r="C242" s="219" t="s">
        <v>323</v>
      </c>
      <c r="D242" s="219" t="s">
        <v>124</v>
      </c>
      <c r="E242" s="220" t="s">
        <v>324</v>
      </c>
      <c r="F242" s="221" t="s">
        <v>325</v>
      </c>
      <c r="G242" s="222" t="s">
        <v>307</v>
      </c>
      <c r="H242" s="223">
        <v>1</v>
      </c>
      <c r="I242" s="224"/>
      <c r="J242" s="225">
        <f>ROUND(I242*H242,2)</f>
        <v>0</v>
      </c>
      <c r="K242" s="221" t="s">
        <v>128</v>
      </c>
      <c r="L242" s="45"/>
      <c r="M242" s="226" t="s">
        <v>1</v>
      </c>
      <c r="N242" s="227" t="s">
        <v>42</v>
      </c>
      <c r="O242" s="92"/>
      <c r="P242" s="228">
        <f>O242*H242</f>
        <v>0</v>
      </c>
      <c r="Q242" s="228">
        <v>0.12526000000000001</v>
      </c>
      <c r="R242" s="228">
        <f>Q242*H242</f>
        <v>0.12526000000000001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129</v>
      </c>
      <c r="AT242" s="230" t="s">
        <v>124</v>
      </c>
      <c r="AU242" s="230" t="s">
        <v>87</v>
      </c>
      <c r="AY242" s="18" t="s">
        <v>122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85</v>
      </c>
      <c r="BK242" s="231">
        <f>ROUND(I242*H242,2)</f>
        <v>0</v>
      </c>
      <c r="BL242" s="18" t="s">
        <v>129</v>
      </c>
      <c r="BM242" s="230" t="s">
        <v>326</v>
      </c>
    </row>
    <row r="243" s="2" customFormat="1">
      <c r="A243" s="39"/>
      <c r="B243" s="40"/>
      <c r="C243" s="41"/>
      <c r="D243" s="232" t="s">
        <v>131</v>
      </c>
      <c r="E243" s="41"/>
      <c r="F243" s="233" t="s">
        <v>327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131</v>
      </c>
      <c r="AU243" s="18" t="s">
        <v>87</v>
      </c>
    </row>
    <row r="244" s="2" customFormat="1">
      <c r="A244" s="39"/>
      <c r="B244" s="40"/>
      <c r="C244" s="41"/>
      <c r="D244" s="237" t="s">
        <v>133</v>
      </c>
      <c r="E244" s="41"/>
      <c r="F244" s="238" t="s">
        <v>328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133</v>
      </c>
      <c r="AU244" s="18" t="s">
        <v>87</v>
      </c>
    </row>
    <row r="245" s="13" customFormat="1">
      <c r="A245" s="13"/>
      <c r="B245" s="239"/>
      <c r="C245" s="240"/>
      <c r="D245" s="232" t="s">
        <v>135</v>
      </c>
      <c r="E245" s="241" t="s">
        <v>1</v>
      </c>
      <c r="F245" s="242" t="s">
        <v>85</v>
      </c>
      <c r="G245" s="240"/>
      <c r="H245" s="243">
        <v>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135</v>
      </c>
      <c r="AU245" s="249" t="s">
        <v>87</v>
      </c>
      <c r="AV245" s="13" t="s">
        <v>87</v>
      </c>
      <c r="AW245" s="13" t="s">
        <v>34</v>
      </c>
      <c r="AX245" s="13" t="s">
        <v>85</v>
      </c>
      <c r="AY245" s="249" t="s">
        <v>122</v>
      </c>
    </row>
    <row r="246" s="2" customFormat="1" ht="16.5" customHeight="1">
      <c r="A246" s="39"/>
      <c r="B246" s="40"/>
      <c r="C246" s="261" t="s">
        <v>329</v>
      </c>
      <c r="D246" s="261" t="s">
        <v>219</v>
      </c>
      <c r="E246" s="262" t="s">
        <v>330</v>
      </c>
      <c r="F246" s="263" t="s">
        <v>331</v>
      </c>
      <c r="G246" s="264" t="s">
        <v>307</v>
      </c>
      <c r="H246" s="265">
        <v>1</v>
      </c>
      <c r="I246" s="266"/>
      <c r="J246" s="267">
        <f>ROUND(I246*H246,2)</f>
        <v>0</v>
      </c>
      <c r="K246" s="263" t="s">
        <v>128</v>
      </c>
      <c r="L246" s="268"/>
      <c r="M246" s="269" t="s">
        <v>1</v>
      </c>
      <c r="N246" s="270" t="s">
        <v>42</v>
      </c>
      <c r="O246" s="92"/>
      <c r="P246" s="228">
        <f>O246*H246</f>
        <v>0</v>
      </c>
      <c r="Q246" s="228">
        <v>0.10000000000000001</v>
      </c>
      <c r="R246" s="228">
        <f>Q246*H246</f>
        <v>0.10000000000000001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178</v>
      </c>
      <c r="AT246" s="230" t="s">
        <v>219</v>
      </c>
      <c r="AU246" s="230" t="s">
        <v>87</v>
      </c>
      <c r="AY246" s="18" t="s">
        <v>122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85</v>
      </c>
      <c r="BK246" s="231">
        <f>ROUND(I246*H246,2)</f>
        <v>0</v>
      </c>
      <c r="BL246" s="18" t="s">
        <v>129</v>
      </c>
      <c r="BM246" s="230" t="s">
        <v>332</v>
      </c>
    </row>
    <row r="247" s="2" customFormat="1">
      <c r="A247" s="39"/>
      <c r="B247" s="40"/>
      <c r="C247" s="41"/>
      <c r="D247" s="232" t="s">
        <v>131</v>
      </c>
      <c r="E247" s="41"/>
      <c r="F247" s="233" t="s">
        <v>331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131</v>
      </c>
      <c r="AU247" s="18" t="s">
        <v>87</v>
      </c>
    </row>
    <row r="248" s="2" customFormat="1" ht="16.5" customHeight="1">
      <c r="A248" s="39"/>
      <c r="B248" s="40"/>
      <c r="C248" s="219" t="s">
        <v>333</v>
      </c>
      <c r="D248" s="219" t="s">
        <v>124</v>
      </c>
      <c r="E248" s="220" t="s">
        <v>334</v>
      </c>
      <c r="F248" s="221" t="s">
        <v>335</v>
      </c>
      <c r="G248" s="222" t="s">
        <v>307</v>
      </c>
      <c r="H248" s="223">
        <v>1</v>
      </c>
      <c r="I248" s="224"/>
      <c r="J248" s="225">
        <f>ROUND(I248*H248,2)</f>
        <v>0</v>
      </c>
      <c r="K248" s="221" t="s">
        <v>128</v>
      </c>
      <c r="L248" s="45"/>
      <c r="M248" s="226" t="s">
        <v>1</v>
      </c>
      <c r="N248" s="227" t="s">
        <v>42</v>
      </c>
      <c r="O248" s="92"/>
      <c r="P248" s="228">
        <f>O248*H248</f>
        <v>0</v>
      </c>
      <c r="Q248" s="228">
        <v>0.030759999999999999</v>
      </c>
      <c r="R248" s="228">
        <f>Q248*H248</f>
        <v>0.030759999999999999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129</v>
      </c>
      <c r="AT248" s="230" t="s">
        <v>124</v>
      </c>
      <c r="AU248" s="230" t="s">
        <v>87</v>
      </c>
      <c r="AY248" s="18" t="s">
        <v>122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85</v>
      </c>
      <c r="BK248" s="231">
        <f>ROUND(I248*H248,2)</f>
        <v>0</v>
      </c>
      <c r="BL248" s="18" t="s">
        <v>129</v>
      </c>
      <c r="BM248" s="230" t="s">
        <v>336</v>
      </c>
    </row>
    <row r="249" s="2" customFormat="1">
      <c r="A249" s="39"/>
      <c r="B249" s="40"/>
      <c r="C249" s="41"/>
      <c r="D249" s="232" t="s">
        <v>131</v>
      </c>
      <c r="E249" s="41"/>
      <c r="F249" s="233" t="s">
        <v>337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131</v>
      </c>
      <c r="AU249" s="18" t="s">
        <v>87</v>
      </c>
    </row>
    <row r="250" s="2" customFormat="1">
      <c r="A250" s="39"/>
      <c r="B250" s="40"/>
      <c r="C250" s="41"/>
      <c r="D250" s="237" t="s">
        <v>133</v>
      </c>
      <c r="E250" s="41"/>
      <c r="F250" s="238" t="s">
        <v>338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133</v>
      </c>
      <c r="AU250" s="18" t="s">
        <v>87</v>
      </c>
    </row>
    <row r="251" s="13" customFormat="1">
      <c r="A251" s="13"/>
      <c r="B251" s="239"/>
      <c r="C251" s="240"/>
      <c r="D251" s="232" t="s">
        <v>135</v>
      </c>
      <c r="E251" s="241" t="s">
        <v>1</v>
      </c>
      <c r="F251" s="242" t="s">
        <v>85</v>
      </c>
      <c r="G251" s="240"/>
      <c r="H251" s="243">
        <v>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135</v>
      </c>
      <c r="AU251" s="249" t="s">
        <v>87</v>
      </c>
      <c r="AV251" s="13" t="s">
        <v>87</v>
      </c>
      <c r="AW251" s="13" t="s">
        <v>34</v>
      </c>
      <c r="AX251" s="13" t="s">
        <v>85</v>
      </c>
      <c r="AY251" s="249" t="s">
        <v>122</v>
      </c>
    </row>
    <row r="252" s="2" customFormat="1" ht="16.5" customHeight="1">
      <c r="A252" s="39"/>
      <c r="B252" s="40"/>
      <c r="C252" s="261" t="s">
        <v>339</v>
      </c>
      <c r="D252" s="261" t="s">
        <v>219</v>
      </c>
      <c r="E252" s="262" t="s">
        <v>340</v>
      </c>
      <c r="F252" s="263" t="s">
        <v>341</v>
      </c>
      <c r="G252" s="264" t="s">
        <v>307</v>
      </c>
      <c r="H252" s="265">
        <v>1</v>
      </c>
      <c r="I252" s="266"/>
      <c r="J252" s="267">
        <f>ROUND(I252*H252,2)</f>
        <v>0</v>
      </c>
      <c r="K252" s="263" t="s">
        <v>128</v>
      </c>
      <c r="L252" s="268"/>
      <c r="M252" s="269" t="s">
        <v>1</v>
      </c>
      <c r="N252" s="270" t="s">
        <v>42</v>
      </c>
      <c r="O252" s="92"/>
      <c r="P252" s="228">
        <f>O252*H252</f>
        <v>0</v>
      </c>
      <c r="Q252" s="228">
        <v>0.070000000000000007</v>
      </c>
      <c r="R252" s="228">
        <f>Q252*H252</f>
        <v>0.070000000000000007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178</v>
      </c>
      <c r="AT252" s="230" t="s">
        <v>219</v>
      </c>
      <c r="AU252" s="230" t="s">
        <v>87</v>
      </c>
      <c r="AY252" s="18" t="s">
        <v>122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85</v>
      </c>
      <c r="BK252" s="231">
        <f>ROUND(I252*H252,2)</f>
        <v>0</v>
      </c>
      <c r="BL252" s="18" t="s">
        <v>129</v>
      </c>
      <c r="BM252" s="230" t="s">
        <v>342</v>
      </c>
    </row>
    <row r="253" s="2" customFormat="1">
      <c r="A253" s="39"/>
      <c r="B253" s="40"/>
      <c r="C253" s="41"/>
      <c r="D253" s="232" t="s">
        <v>131</v>
      </c>
      <c r="E253" s="41"/>
      <c r="F253" s="233" t="s">
        <v>341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131</v>
      </c>
      <c r="AU253" s="18" t="s">
        <v>87</v>
      </c>
    </row>
    <row r="254" s="2" customFormat="1" ht="16.5" customHeight="1">
      <c r="A254" s="39"/>
      <c r="B254" s="40"/>
      <c r="C254" s="219" t="s">
        <v>343</v>
      </c>
      <c r="D254" s="219" t="s">
        <v>124</v>
      </c>
      <c r="E254" s="220" t="s">
        <v>344</v>
      </c>
      <c r="F254" s="221" t="s">
        <v>345</v>
      </c>
      <c r="G254" s="222" t="s">
        <v>307</v>
      </c>
      <c r="H254" s="223">
        <v>1</v>
      </c>
      <c r="I254" s="224"/>
      <c r="J254" s="225">
        <f>ROUND(I254*H254,2)</f>
        <v>0</v>
      </c>
      <c r="K254" s="221" t="s">
        <v>128</v>
      </c>
      <c r="L254" s="45"/>
      <c r="M254" s="226" t="s">
        <v>1</v>
      </c>
      <c r="N254" s="227" t="s">
        <v>42</v>
      </c>
      <c r="O254" s="92"/>
      <c r="P254" s="228">
        <f>O254*H254</f>
        <v>0</v>
      </c>
      <c r="Q254" s="228">
        <v>0.030759999999999999</v>
      </c>
      <c r="R254" s="228">
        <f>Q254*H254</f>
        <v>0.030759999999999999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129</v>
      </c>
      <c r="AT254" s="230" t="s">
        <v>124</v>
      </c>
      <c r="AU254" s="230" t="s">
        <v>87</v>
      </c>
      <c r="AY254" s="18" t="s">
        <v>122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85</v>
      </c>
      <c r="BK254" s="231">
        <f>ROUND(I254*H254,2)</f>
        <v>0</v>
      </c>
      <c r="BL254" s="18" t="s">
        <v>129</v>
      </c>
      <c r="BM254" s="230" t="s">
        <v>346</v>
      </c>
    </row>
    <row r="255" s="2" customFormat="1">
      <c r="A255" s="39"/>
      <c r="B255" s="40"/>
      <c r="C255" s="41"/>
      <c r="D255" s="232" t="s">
        <v>131</v>
      </c>
      <c r="E255" s="41"/>
      <c r="F255" s="233" t="s">
        <v>347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131</v>
      </c>
      <c r="AU255" s="18" t="s">
        <v>87</v>
      </c>
    </row>
    <row r="256" s="2" customFormat="1">
      <c r="A256" s="39"/>
      <c r="B256" s="40"/>
      <c r="C256" s="41"/>
      <c r="D256" s="237" t="s">
        <v>133</v>
      </c>
      <c r="E256" s="41"/>
      <c r="F256" s="238" t="s">
        <v>348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133</v>
      </c>
      <c r="AU256" s="18" t="s">
        <v>87</v>
      </c>
    </row>
    <row r="257" s="13" customFormat="1">
      <c r="A257" s="13"/>
      <c r="B257" s="239"/>
      <c r="C257" s="240"/>
      <c r="D257" s="232" t="s">
        <v>135</v>
      </c>
      <c r="E257" s="241" t="s">
        <v>1</v>
      </c>
      <c r="F257" s="242" t="s">
        <v>85</v>
      </c>
      <c r="G257" s="240"/>
      <c r="H257" s="243">
        <v>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135</v>
      </c>
      <c r="AU257" s="249" t="s">
        <v>87</v>
      </c>
      <c r="AV257" s="13" t="s">
        <v>87</v>
      </c>
      <c r="AW257" s="13" t="s">
        <v>34</v>
      </c>
      <c r="AX257" s="13" t="s">
        <v>85</v>
      </c>
      <c r="AY257" s="249" t="s">
        <v>122</v>
      </c>
    </row>
    <row r="258" s="2" customFormat="1" ht="16.5" customHeight="1">
      <c r="A258" s="39"/>
      <c r="B258" s="40"/>
      <c r="C258" s="261" t="s">
        <v>349</v>
      </c>
      <c r="D258" s="261" t="s">
        <v>219</v>
      </c>
      <c r="E258" s="262" t="s">
        <v>350</v>
      </c>
      <c r="F258" s="263" t="s">
        <v>351</v>
      </c>
      <c r="G258" s="264" t="s">
        <v>307</v>
      </c>
      <c r="H258" s="265">
        <v>1</v>
      </c>
      <c r="I258" s="266"/>
      <c r="J258" s="267">
        <f>ROUND(I258*H258,2)</f>
        <v>0</v>
      </c>
      <c r="K258" s="263" t="s">
        <v>128</v>
      </c>
      <c r="L258" s="268"/>
      <c r="M258" s="269" t="s">
        <v>1</v>
      </c>
      <c r="N258" s="270" t="s">
        <v>42</v>
      </c>
      <c r="O258" s="92"/>
      <c r="P258" s="228">
        <f>O258*H258</f>
        <v>0</v>
      </c>
      <c r="Q258" s="228">
        <v>0.155</v>
      </c>
      <c r="R258" s="228">
        <f>Q258*H258</f>
        <v>0.155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178</v>
      </c>
      <c r="AT258" s="230" t="s">
        <v>219</v>
      </c>
      <c r="AU258" s="230" t="s">
        <v>87</v>
      </c>
      <c r="AY258" s="18" t="s">
        <v>122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85</v>
      </c>
      <c r="BK258" s="231">
        <f>ROUND(I258*H258,2)</f>
        <v>0</v>
      </c>
      <c r="BL258" s="18" t="s">
        <v>129</v>
      </c>
      <c r="BM258" s="230" t="s">
        <v>352</v>
      </c>
    </row>
    <row r="259" s="2" customFormat="1">
      <c r="A259" s="39"/>
      <c r="B259" s="40"/>
      <c r="C259" s="41"/>
      <c r="D259" s="232" t="s">
        <v>131</v>
      </c>
      <c r="E259" s="41"/>
      <c r="F259" s="233" t="s">
        <v>351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131</v>
      </c>
      <c r="AU259" s="18" t="s">
        <v>87</v>
      </c>
    </row>
    <row r="260" s="2" customFormat="1" ht="16.5" customHeight="1">
      <c r="A260" s="39"/>
      <c r="B260" s="40"/>
      <c r="C260" s="219" t="s">
        <v>353</v>
      </c>
      <c r="D260" s="219" t="s">
        <v>124</v>
      </c>
      <c r="E260" s="220" t="s">
        <v>354</v>
      </c>
      <c r="F260" s="221" t="s">
        <v>355</v>
      </c>
      <c r="G260" s="222" t="s">
        <v>307</v>
      </c>
      <c r="H260" s="223">
        <v>1</v>
      </c>
      <c r="I260" s="224"/>
      <c r="J260" s="225">
        <f>ROUND(I260*H260,2)</f>
        <v>0</v>
      </c>
      <c r="K260" s="221" t="s">
        <v>128</v>
      </c>
      <c r="L260" s="45"/>
      <c r="M260" s="226" t="s">
        <v>1</v>
      </c>
      <c r="N260" s="227" t="s">
        <v>42</v>
      </c>
      <c r="O260" s="92"/>
      <c r="P260" s="228">
        <f>O260*H260</f>
        <v>0</v>
      </c>
      <c r="Q260" s="228">
        <v>0.030759999999999999</v>
      </c>
      <c r="R260" s="228">
        <f>Q260*H260</f>
        <v>0.030759999999999999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129</v>
      </c>
      <c r="AT260" s="230" t="s">
        <v>124</v>
      </c>
      <c r="AU260" s="230" t="s">
        <v>87</v>
      </c>
      <c r="AY260" s="18" t="s">
        <v>122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85</v>
      </c>
      <c r="BK260" s="231">
        <f>ROUND(I260*H260,2)</f>
        <v>0</v>
      </c>
      <c r="BL260" s="18" t="s">
        <v>129</v>
      </c>
      <c r="BM260" s="230" t="s">
        <v>356</v>
      </c>
    </row>
    <row r="261" s="2" customFormat="1">
      <c r="A261" s="39"/>
      <c r="B261" s="40"/>
      <c r="C261" s="41"/>
      <c r="D261" s="232" t="s">
        <v>131</v>
      </c>
      <c r="E261" s="41"/>
      <c r="F261" s="233" t="s">
        <v>357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131</v>
      </c>
      <c r="AU261" s="18" t="s">
        <v>87</v>
      </c>
    </row>
    <row r="262" s="2" customFormat="1">
      <c r="A262" s="39"/>
      <c r="B262" s="40"/>
      <c r="C262" s="41"/>
      <c r="D262" s="237" t="s">
        <v>133</v>
      </c>
      <c r="E262" s="41"/>
      <c r="F262" s="238" t="s">
        <v>358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133</v>
      </c>
      <c r="AU262" s="18" t="s">
        <v>87</v>
      </c>
    </row>
    <row r="263" s="13" customFormat="1">
      <c r="A263" s="13"/>
      <c r="B263" s="239"/>
      <c r="C263" s="240"/>
      <c r="D263" s="232" t="s">
        <v>135</v>
      </c>
      <c r="E263" s="241" t="s">
        <v>1</v>
      </c>
      <c r="F263" s="242" t="s">
        <v>85</v>
      </c>
      <c r="G263" s="240"/>
      <c r="H263" s="243">
        <v>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135</v>
      </c>
      <c r="AU263" s="249" t="s">
        <v>87</v>
      </c>
      <c r="AV263" s="13" t="s">
        <v>87</v>
      </c>
      <c r="AW263" s="13" t="s">
        <v>34</v>
      </c>
      <c r="AX263" s="13" t="s">
        <v>85</v>
      </c>
      <c r="AY263" s="249" t="s">
        <v>122</v>
      </c>
    </row>
    <row r="264" s="2" customFormat="1" ht="21.75" customHeight="1">
      <c r="A264" s="39"/>
      <c r="B264" s="40"/>
      <c r="C264" s="261" t="s">
        <v>359</v>
      </c>
      <c r="D264" s="261" t="s">
        <v>219</v>
      </c>
      <c r="E264" s="262" t="s">
        <v>360</v>
      </c>
      <c r="F264" s="263" t="s">
        <v>361</v>
      </c>
      <c r="G264" s="264" t="s">
        <v>307</v>
      </c>
      <c r="H264" s="265">
        <v>1</v>
      </c>
      <c r="I264" s="266"/>
      <c r="J264" s="267">
        <f>ROUND(I264*H264,2)</f>
        <v>0</v>
      </c>
      <c r="K264" s="263" t="s">
        <v>128</v>
      </c>
      <c r="L264" s="268"/>
      <c r="M264" s="269" t="s">
        <v>1</v>
      </c>
      <c r="N264" s="270" t="s">
        <v>42</v>
      </c>
      <c r="O264" s="92"/>
      <c r="P264" s="228">
        <f>O264*H264</f>
        <v>0</v>
      </c>
      <c r="Q264" s="228">
        <v>0.34999999999999998</v>
      </c>
      <c r="R264" s="228">
        <f>Q264*H264</f>
        <v>0.34999999999999998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178</v>
      </c>
      <c r="AT264" s="230" t="s">
        <v>219</v>
      </c>
      <c r="AU264" s="230" t="s">
        <v>87</v>
      </c>
      <c r="AY264" s="18" t="s">
        <v>122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85</v>
      </c>
      <c r="BK264" s="231">
        <f>ROUND(I264*H264,2)</f>
        <v>0</v>
      </c>
      <c r="BL264" s="18" t="s">
        <v>129</v>
      </c>
      <c r="BM264" s="230" t="s">
        <v>362</v>
      </c>
    </row>
    <row r="265" s="2" customFormat="1">
      <c r="A265" s="39"/>
      <c r="B265" s="40"/>
      <c r="C265" s="41"/>
      <c r="D265" s="232" t="s">
        <v>131</v>
      </c>
      <c r="E265" s="41"/>
      <c r="F265" s="233" t="s">
        <v>361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131</v>
      </c>
      <c r="AU265" s="18" t="s">
        <v>87</v>
      </c>
    </row>
    <row r="266" s="2" customFormat="1" ht="16.5" customHeight="1">
      <c r="A266" s="39"/>
      <c r="B266" s="40"/>
      <c r="C266" s="219" t="s">
        <v>363</v>
      </c>
      <c r="D266" s="219" t="s">
        <v>124</v>
      </c>
      <c r="E266" s="220" t="s">
        <v>364</v>
      </c>
      <c r="F266" s="221" t="s">
        <v>365</v>
      </c>
      <c r="G266" s="222" t="s">
        <v>307</v>
      </c>
      <c r="H266" s="223">
        <v>5</v>
      </c>
      <c r="I266" s="224"/>
      <c r="J266" s="225">
        <f>ROUND(I266*H266,2)</f>
        <v>0</v>
      </c>
      <c r="K266" s="221" t="s">
        <v>128</v>
      </c>
      <c r="L266" s="45"/>
      <c r="M266" s="226" t="s">
        <v>1</v>
      </c>
      <c r="N266" s="227" t="s">
        <v>42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0.050000000000000003</v>
      </c>
      <c r="T266" s="229">
        <f>S266*H266</f>
        <v>0.25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129</v>
      </c>
      <c r="AT266" s="230" t="s">
        <v>124</v>
      </c>
      <c r="AU266" s="230" t="s">
        <v>87</v>
      </c>
      <c r="AY266" s="18" t="s">
        <v>122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85</v>
      </c>
      <c r="BK266" s="231">
        <f>ROUND(I266*H266,2)</f>
        <v>0</v>
      </c>
      <c r="BL266" s="18" t="s">
        <v>129</v>
      </c>
      <c r="BM266" s="230" t="s">
        <v>366</v>
      </c>
    </row>
    <row r="267" s="2" customFormat="1">
      <c r="A267" s="39"/>
      <c r="B267" s="40"/>
      <c r="C267" s="41"/>
      <c r="D267" s="232" t="s">
        <v>131</v>
      </c>
      <c r="E267" s="41"/>
      <c r="F267" s="233" t="s">
        <v>367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131</v>
      </c>
      <c r="AU267" s="18" t="s">
        <v>87</v>
      </c>
    </row>
    <row r="268" s="2" customFormat="1">
      <c r="A268" s="39"/>
      <c r="B268" s="40"/>
      <c r="C268" s="41"/>
      <c r="D268" s="237" t="s">
        <v>133</v>
      </c>
      <c r="E268" s="41"/>
      <c r="F268" s="238" t="s">
        <v>368</v>
      </c>
      <c r="G268" s="41"/>
      <c r="H268" s="41"/>
      <c r="I268" s="234"/>
      <c r="J268" s="41"/>
      <c r="K268" s="41"/>
      <c r="L268" s="45"/>
      <c r="M268" s="235"/>
      <c r="N268" s="23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133</v>
      </c>
      <c r="AU268" s="18" t="s">
        <v>87</v>
      </c>
    </row>
    <row r="269" s="13" customFormat="1">
      <c r="A269" s="13"/>
      <c r="B269" s="239"/>
      <c r="C269" s="240"/>
      <c r="D269" s="232" t="s">
        <v>135</v>
      </c>
      <c r="E269" s="241" t="s">
        <v>1</v>
      </c>
      <c r="F269" s="242" t="s">
        <v>369</v>
      </c>
      <c r="G269" s="240"/>
      <c r="H269" s="243">
        <v>5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135</v>
      </c>
      <c r="AU269" s="249" t="s">
        <v>87</v>
      </c>
      <c r="AV269" s="13" t="s">
        <v>87</v>
      </c>
      <c r="AW269" s="13" t="s">
        <v>34</v>
      </c>
      <c r="AX269" s="13" t="s">
        <v>85</v>
      </c>
      <c r="AY269" s="249" t="s">
        <v>122</v>
      </c>
    </row>
    <row r="270" s="2" customFormat="1" ht="16.5" customHeight="1">
      <c r="A270" s="39"/>
      <c r="B270" s="40"/>
      <c r="C270" s="219" t="s">
        <v>370</v>
      </c>
      <c r="D270" s="219" t="s">
        <v>124</v>
      </c>
      <c r="E270" s="220" t="s">
        <v>371</v>
      </c>
      <c r="F270" s="221" t="s">
        <v>372</v>
      </c>
      <c r="G270" s="222" t="s">
        <v>307</v>
      </c>
      <c r="H270" s="223">
        <v>5</v>
      </c>
      <c r="I270" s="224"/>
      <c r="J270" s="225">
        <f>ROUND(I270*H270,2)</f>
        <v>0</v>
      </c>
      <c r="K270" s="221" t="s">
        <v>128</v>
      </c>
      <c r="L270" s="45"/>
      <c r="M270" s="226" t="s">
        <v>1</v>
      </c>
      <c r="N270" s="227" t="s">
        <v>42</v>
      </c>
      <c r="O270" s="92"/>
      <c r="P270" s="228">
        <f>O270*H270</f>
        <v>0</v>
      </c>
      <c r="Q270" s="228">
        <v>0.21734000000000001</v>
      </c>
      <c r="R270" s="228">
        <f>Q270*H270</f>
        <v>1.0867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129</v>
      </c>
      <c r="AT270" s="230" t="s">
        <v>124</v>
      </c>
      <c r="AU270" s="230" t="s">
        <v>87</v>
      </c>
      <c r="AY270" s="18" t="s">
        <v>122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85</v>
      </c>
      <c r="BK270" s="231">
        <f>ROUND(I270*H270,2)</f>
        <v>0</v>
      </c>
      <c r="BL270" s="18" t="s">
        <v>129</v>
      </c>
      <c r="BM270" s="230" t="s">
        <v>373</v>
      </c>
    </row>
    <row r="271" s="2" customFormat="1">
      <c r="A271" s="39"/>
      <c r="B271" s="40"/>
      <c r="C271" s="41"/>
      <c r="D271" s="232" t="s">
        <v>131</v>
      </c>
      <c r="E271" s="41"/>
      <c r="F271" s="233" t="s">
        <v>372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131</v>
      </c>
      <c r="AU271" s="18" t="s">
        <v>87</v>
      </c>
    </row>
    <row r="272" s="2" customFormat="1">
      <c r="A272" s="39"/>
      <c r="B272" s="40"/>
      <c r="C272" s="41"/>
      <c r="D272" s="237" t="s">
        <v>133</v>
      </c>
      <c r="E272" s="41"/>
      <c r="F272" s="238" t="s">
        <v>374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133</v>
      </c>
      <c r="AU272" s="18" t="s">
        <v>87</v>
      </c>
    </row>
    <row r="273" s="13" customFormat="1">
      <c r="A273" s="13"/>
      <c r="B273" s="239"/>
      <c r="C273" s="240"/>
      <c r="D273" s="232" t="s">
        <v>135</v>
      </c>
      <c r="E273" s="241" t="s">
        <v>1</v>
      </c>
      <c r="F273" s="242" t="s">
        <v>156</v>
      </c>
      <c r="G273" s="240"/>
      <c r="H273" s="243">
        <v>5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135</v>
      </c>
      <c r="AU273" s="249" t="s">
        <v>87</v>
      </c>
      <c r="AV273" s="13" t="s">
        <v>87</v>
      </c>
      <c r="AW273" s="13" t="s">
        <v>34</v>
      </c>
      <c r="AX273" s="13" t="s">
        <v>85</v>
      </c>
      <c r="AY273" s="249" t="s">
        <v>122</v>
      </c>
    </row>
    <row r="274" s="2" customFormat="1" ht="16.5" customHeight="1">
      <c r="A274" s="39"/>
      <c r="B274" s="40"/>
      <c r="C274" s="261" t="s">
        <v>375</v>
      </c>
      <c r="D274" s="261" t="s">
        <v>219</v>
      </c>
      <c r="E274" s="262" t="s">
        <v>376</v>
      </c>
      <c r="F274" s="263" t="s">
        <v>377</v>
      </c>
      <c r="G274" s="264" t="s">
        <v>307</v>
      </c>
      <c r="H274" s="265">
        <v>5</v>
      </c>
      <c r="I274" s="266"/>
      <c r="J274" s="267">
        <f>ROUND(I274*H274,2)</f>
        <v>0</v>
      </c>
      <c r="K274" s="263" t="s">
        <v>128</v>
      </c>
      <c r="L274" s="268"/>
      <c r="M274" s="269" t="s">
        <v>1</v>
      </c>
      <c r="N274" s="270" t="s">
        <v>42</v>
      </c>
      <c r="O274" s="92"/>
      <c r="P274" s="228">
        <f>O274*H274</f>
        <v>0</v>
      </c>
      <c r="Q274" s="228">
        <v>0.108</v>
      </c>
      <c r="R274" s="228">
        <f>Q274*H274</f>
        <v>0.54000000000000004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178</v>
      </c>
      <c r="AT274" s="230" t="s">
        <v>219</v>
      </c>
      <c r="AU274" s="230" t="s">
        <v>87</v>
      </c>
      <c r="AY274" s="18" t="s">
        <v>122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85</v>
      </c>
      <c r="BK274" s="231">
        <f>ROUND(I274*H274,2)</f>
        <v>0</v>
      </c>
      <c r="BL274" s="18" t="s">
        <v>129</v>
      </c>
      <c r="BM274" s="230" t="s">
        <v>378</v>
      </c>
    </row>
    <row r="275" s="2" customFormat="1">
      <c r="A275" s="39"/>
      <c r="B275" s="40"/>
      <c r="C275" s="41"/>
      <c r="D275" s="232" t="s">
        <v>131</v>
      </c>
      <c r="E275" s="41"/>
      <c r="F275" s="233" t="s">
        <v>377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131</v>
      </c>
      <c r="AU275" s="18" t="s">
        <v>87</v>
      </c>
    </row>
    <row r="276" s="2" customFormat="1" ht="16.5" customHeight="1">
      <c r="A276" s="39"/>
      <c r="B276" s="40"/>
      <c r="C276" s="219" t="s">
        <v>379</v>
      </c>
      <c r="D276" s="219" t="s">
        <v>124</v>
      </c>
      <c r="E276" s="220" t="s">
        <v>380</v>
      </c>
      <c r="F276" s="221" t="s">
        <v>381</v>
      </c>
      <c r="G276" s="222" t="s">
        <v>307</v>
      </c>
      <c r="H276" s="223">
        <v>4</v>
      </c>
      <c r="I276" s="224"/>
      <c r="J276" s="225">
        <f>ROUND(I276*H276,2)</f>
        <v>0</v>
      </c>
      <c r="K276" s="221" t="s">
        <v>128</v>
      </c>
      <c r="L276" s="45"/>
      <c r="M276" s="226" t="s">
        <v>1</v>
      </c>
      <c r="N276" s="227" t="s">
        <v>42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0.10000000000000001</v>
      </c>
      <c r="T276" s="229">
        <f>S276*H276</f>
        <v>0.40000000000000002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129</v>
      </c>
      <c r="AT276" s="230" t="s">
        <v>124</v>
      </c>
      <c r="AU276" s="230" t="s">
        <v>87</v>
      </c>
      <c r="AY276" s="18" t="s">
        <v>122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85</v>
      </c>
      <c r="BK276" s="231">
        <f>ROUND(I276*H276,2)</f>
        <v>0</v>
      </c>
      <c r="BL276" s="18" t="s">
        <v>129</v>
      </c>
      <c r="BM276" s="230" t="s">
        <v>382</v>
      </c>
    </row>
    <row r="277" s="2" customFormat="1">
      <c r="A277" s="39"/>
      <c r="B277" s="40"/>
      <c r="C277" s="41"/>
      <c r="D277" s="232" t="s">
        <v>131</v>
      </c>
      <c r="E277" s="41"/>
      <c r="F277" s="233" t="s">
        <v>383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131</v>
      </c>
      <c r="AU277" s="18" t="s">
        <v>87</v>
      </c>
    </row>
    <row r="278" s="2" customFormat="1">
      <c r="A278" s="39"/>
      <c r="B278" s="40"/>
      <c r="C278" s="41"/>
      <c r="D278" s="237" t="s">
        <v>133</v>
      </c>
      <c r="E278" s="41"/>
      <c r="F278" s="238" t="s">
        <v>384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133</v>
      </c>
      <c r="AU278" s="18" t="s">
        <v>87</v>
      </c>
    </row>
    <row r="279" s="13" customFormat="1">
      <c r="A279" s="13"/>
      <c r="B279" s="239"/>
      <c r="C279" s="240"/>
      <c r="D279" s="232" t="s">
        <v>135</v>
      </c>
      <c r="E279" s="241" t="s">
        <v>1</v>
      </c>
      <c r="F279" s="242" t="s">
        <v>385</v>
      </c>
      <c r="G279" s="240"/>
      <c r="H279" s="243">
        <v>3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135</v>
      </c>
      <c r="AU279" s="249" t="s">
        <v>87</v>
      </c>
      <c r="AV279" s="13" t="s">
        <v>87</v>
      </c>
      <c r="AW279" s="13" t="s">
        <v>34</v>
      </c>
      <c r="AX279" s="13" t="s">
        <v>77</v>
      </c>
      <c r="AY279" s="249" t="s">
        <v>122</v>
      </c>
    </row>
    <row r="280" s="13" customFormat="1">
      <c r="A280" s="13"/>
      <c r="B280" s="239"/>
      <c r="C280" s="240"/>
      <c r="D280" s="232" t="s">
        <v>135</v>
      </c>
      <c r="E280" s="241" t="s">
        <v>1</v>
      </c>
      <c r="F280" s="242" t="s">
        <v>386</v>
      </c>
      <c r="G280" s="240"/>
      <c r="H280" s="243">
        <v>1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135</v>
      </c>
      <c r="AU280" s="249" t="s">
        <v>87</v>
      </c>
      <c r="AV280" s="13" t="s">
        <v>87</v>
      </c>
      <c r="AW280" s="13" t="s">
        <v>34</v>
      </c>
      <c r="AX280" s="13" t="s">
        <v>77</v>
      </c>
      <c r="AY280" s="249" t="s">
        <v>122</v>
      </c>
    </row>
    <row r="281" s="14" customFormat="1">
      <c r="A281" s="14"/>
      <c r="B281" s="250"/>
      <c r="C281" s="251"/>
      <c r="D281" s="232" t="s">
        <v>135</v>
      </c>
      <c r="E281" s="252" t="s">
        <v>1</v>
      </c>
      <c r="F281" s="253" t="s">
        <v>187</v>
      </c>
      <c r="G281" s="251"/>
      <c r="H281" s="254">
        <v>4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0" t="s">
        <v>135</v>
      </c>
      <c r="AU281" s="260" t="s">
        <v>87</v>
      </c>
      <c r="AV281" s="14" t="s">
        <v>129</v>
      </c>
      <c r="AW281" s="14" t="s">
        <v>34</v>
      </c>
      <c r="AX281" s="14" t="s">
        <v>85</v>
      </c>
      <c r="AY281" s="260" t="s">
        <v>122</v>
      </c>
    </row>
    <row r="282" s="2" customFormat="1" ht="21.75" customHeight="1">
      <c r="A282" s="39"/>
      <c r="B282" s="40"/>
      <c r="C282" s="219" t="s">
        <v>387</v>
      </c>
      <c r="D282" s="219" t="s">
        <v>124</v>
      </c>
      <c r="E282" s="220" t="s">
        <v>388</v>
      </c>
      <c r="F282" s="221" t="s">
        <v>389</v>
      </c>
      <c r="G282" s="222" t="s">
        <v>307</v>
      </c>
      <c r="H282" s="223">
        <v>4</v>
      </c>
      <c r="I282" s="224"/>
      <c r="J282" s="225">
        <f>ROUND(I282*H282,2)</f>
        <v>0</v>
      </c>
      <c r="K282" s="221" t="s">
        <v>128</v>
      </c>
      <c r="L282" s="45"/>
      <c r="M282" s="226" t="s">
        <v>1</v>
      </c>
      <c r="N282" s="227" t="s">
        <v>42</v>
      </c>
      <c r="O282" s="92"/>
      <c r="P282" s="228">
        <f>O282*H282</f>
        <v>0</v>
      </c>
      <c r="Q282" s="228">
        <v>0.089999999999999997</v>
      </c>
      <c r="R282" s="228">
        <f>Q282*H282</f>
        <v>0.35999999999999999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129</v>
      </c>
      <c r="AT282" s="230" t="s">
        <v>124</v>
      </c>
      <c r="AU282" s="230" t="s">
        <v>87</v>
      </c>
      <c r="AY282" s="18" t="s">
        <v>122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85</v>
      </c>
      <c r="BK282" s="231">
        <f>ROUND(I282*H282,2)</f>
        <v>0</v>
      </c>
      <c r="BL282" s="18" t="s">
        <v>129</v>
      </c>
      <c r="BM282" s="230" t="s">
        <v>390</v>
      </c>
    </row>
    <row r="283" s="2" customFormat="1">
      <c r="A283" s="39"/>
      <c r="B283" s="40"/>
      <c r="C283" s="41"/>
      <c r="D283" s="232" t="s">
        <v>131</v>
      </c>
      <c r="E283" s="41"/>
      <c r="F283" s="233" t="s">
        <v>391</v>
      </c>
      <c r="G283" s="41"/>
      <c r="H283" s="41"/>
      <c r="I283" s="234"/>
      <c r="J283" s="41"/>
      <c r="K283" s="41"/>
      <c r="L283" s="45"/>
      <c r="M283" s="235"/>
      <c r="N283" s="23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131</v>
      </c>
      <c r="AU283" s="18" t="s">
        <v>87</v>
      </c>
    </row>
    <row r="284" s="2" customFormat="1">
      <c r="A284" s="39"/>
      <c r="B284" s="40"/>
      <c r="C284" s="41"/>
      <c r="D284" s="237" t="s">
        <v>133</v>
      </c>
      <c r="E284" s="41"/>
      <c r="F284" s="238" t="s">
        <v>392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133</v>
      </c>
      <c r="AU284" s="18" t="s">
        <v>87</v>
      </c>
    </row>
    <row r="285" s="13" customFormat="1">
      <c r="A285" s="13"/>
      <c r="B285" s="239"/>
      <c r="C285" s="240"/>
      <c r="D285" s="232" t="s">
        <v>135</v>
      </c>
      <c r="E285" s="241" t="s">
        <v>1</v>
      </c>
      <c r="F285" s="242" t="s">
        <v>393</v>
      </c>
      <c r="G285" s="240"/>
      <c r="H285" s="243">
        <v>3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135</v>
      </c>
      <c r="AU285" s="249" t="s">
        <v>87</v>
      </c>
      <c r="AV285" s="13" t="s">
        <v>87</v>
      </c>
      <c r="AW285" s="13" t="s">
        <v>34</v>
      </c>
      <c r="AX285" s="13" t="s">
        <v>77</v>
      </c>
      <c r="AY285" s="249" t="s">
        <v>122</v>
      </c>
    </row>
    <row r="286" s="13" customFormat="1">
      <c r="A286" s="13"/>
      <c r="B286" s="239"/>
      <c r="C286" s="240"/>
      <c r="D286" s="232" t="s">
        <v>135</v>
      </c>
      <c r="E286" s="241" t="s">
        <v>1</v>
      </c>
      <c r="F286" s="242" t="s">
        <v>394</v>
      </c>
      <c r="G286" s="240"/>
      <c r="H286" s="243">
        <v>1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135</v>
      </c>
      <c r="AU286" s="249" t="s">
        <v>87</v>
      </c>
      <c r="AV286" s="13" t="s">
        <v>87</v>
      </c>
      <c r="AW286" s="13" t="s">
        <v>34</v>
      </c>
      <c r="AX286" s="13" t="s">
        <v>77</v>
      </c>
      <c r="AY286" s="249" t="s">
        <v>122</v>
      </c>
    </row>
    <row r="287" s="14" customFormat="1">
      <c r="A287" s="14"/>
      <c r="B287" s="250"/>
      <c r="C287" s="251"/>
      <c r="D287" s="232" t="s">
        <v>135</v>
      </c>
      <c r="E287" s="252" t="s">
        <v>1</v>
      </c>
      <c r="F287" s="253" t="s">
        <v>187</v>
      </c>
      <c r="G287" s="251"/>
      <c r="H287" s="254">
        <v>4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0" t="s">
        <v>135</v>
      </c>
      <c r="AU287" s="260" t="s">
        <v>87</v>
      </c>
      <c r="AV287" s="14" t="s">
        <v>129</v>
      </c>
      <c r="AW287" s="14" t="s">
        <v>34</v>
      </c>
      <c r="AX287" s="14" t="s">
        <v>85</v>
      </c>
      <c r="AY287" s="260" t="s">
        <v>122</v>
      </c>
    </row>
    <row r="288" s="2" customFormat="1" ht="16.5" customHeight="1">
      <c r="A288" s="39"/>
      <c r="B288" s="40"/>
      <c r="C288" s="219" t="s">
        <v>395</v>
      </c>
      <c r="D288" s="219" t="s">
        <v>124</v>
      </c>
      <c r="E288" s="220" t="s">
        <v>396</v>
      </c>
      <c r="F288" s="221" t="s">
        <v>397</v>
      </c>
      <c r="G288" s="222" t="s">
        <v>307</v>
      </c>
      <c r="H288" s="223">
        <v>3</v>
      </c>
      <c r="I288" s="224"/>
      <c r="J288" s="225">
        <f>ROUND(I288*H288,2)</f>
        <v>0</v>
      </c>
      <c r="K288" s="221" t="s">
        <v>128</v>
      </c>
      <c r="L288" s="45"/>
      <c r="M288" s="226" t="s">
        <v>1</v>
      </c>
      <c r="N288" s="227" t="s">
        <v>42</v>
      </c>
      <c r="O288" s="92"/>
      <c r="P288" s="228">
        <f>O288*H288</f>
        <v>0</v>
      </c>
      <c r="Q288" s="228">
        <v>0.040000000000000001</v>
      </c>
      <c r="R288" s="228">
        <f>Q288*H288</f>
        <v>0.12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129</v>
      </c>
      <c r="AT288" s="230" t="s">
        <v>124</v>
      </c>
      <c r="AU288" s="230" t="s">
        <v>87</v>
      </c>
      <c r="AY288" s="18" t="s">
        <v>122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85</v>
      </c>
      <c r="BK288" s="231">
        <f>ROUND(I288*H288,2)</f>
        <v>0</v>
      </c>
      <c r="BL288" s="18" t="s">
        <v>129</v>
      </c>
      <c r="BM288" s="230" t="s">
        <v>398</v>
      </c>
    </row>
    <row r="289" s="2" customFormat="1">
      <c r="A289" s="39"/>
      <c r="B289" s="40"/>
      <c r="C289" s="41"/>
      <c r="D289" s="232" t="s">
        <v>131</v>
      </c>
      <c r="E289" s="41"/>
      <c r="F289" s="233" t="s">
        <v>399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131</v>
      </c>
      <c r="AU289" s="18" t="s">
        <v>87</v>
      </c>
    </row>
    <row r="290" s="2" customFormat="1">
      <c r="A290" s="39"/>
      <c r="B290" s="40"/>
      <c r="C290" s="41"/>
      <c r="D290" s="237" t="s">
        <v>133</v>
      </c>
      <c r="E290" s="41"/>
      <c r="F290" s="238" t="s">
        <v>400</v>
      </c>
      <c r="G290" s="41"/>
      <c r="H290" s="41"/>
      <c r="I290" s="234"/>
      <c r="J290" s="41"/>
      <c r="K290" s="41"/>
      <c r="L290" s="45"/>
      <c r="M290" s="235"/>
      <c r="N290" s="236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133</v>
      </c>
      <c r="AU290" s="18" t="s">
        <v>87</v>
      </c>
    </row>
    <row r="291" s="13" customFormat="1">
      <c r="A291" s="13"/>
      <c r="B291" s="239"/>
      <c r="C291" s="240"/>
      <c r="D291" s="232" t="s">
        <v>135</v>
      </c>
      <c r="E291" s="241" t="s">
        <v>1</v>
      </c>
      <c r="F291" s="242" t="s">
        <v>401</v>
      </c>
      <c r="G291" s="240"/>
      <c r="H291" s="243">
        <v>3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135</v>
      </c>
      <c r="AU291" s="249" t="s">
        <v>87</v>
      </c>
      <c r="AV291" s="13" t="s">
        <v>87</v>
      </c>
      <c r="AW291" s="13" t="s">
        <v>34</v>
      </c>
      <c r="AX291" s="13" t="s">
        <v>85</v>
      </c>
      <c r="AY291" s="249" t="s">
        <v>122</v>
      </c>
    </row>
    <row r="292" s="12" customFormat="1" ht="22.8" customHeight="1">
      <c r="A292" s="12"/>
      <c r="B292" s="203"/>
      <c r="C292" s="204"/>
      <c r="D292" s="205" t="s">
        <v>76</v>
      </c>
      <c r="E292" s="217" t="s">
        <v>188</v>
      </c>
      <c r="F292" s="217" t="s">
        <v>402</v>
      </c>
      <c r="G292" s="204"/>
      <c r="H292" s="204"/>
      <c r="I292" s="207"/>
      <c r="J292" s="218">
        <f>BK292</f>
        <v>0</v>
      </c>
      <c r="K292" s="204"/>
      <c r="L292" s="209"/>
      <c r="M292" s="210"/>
      <c r="N292" s="211"/>
      <c r="O292" s="211"/>
      <c r="P292" s="212">
        <f>SUM(P293:P395)</f>
        <v>0</v>
      </c>
      <c r="Q292" s="211"/>
      <c r="R292" s="212">
        <f>SUM(R293:R395)</f>
        <v>30.862287000000002</v>
      </c>
      <c r="S292" s="211"/>
      <c r="T292" s="213">
        <f>SUM(T293:T395)</f>
        <v>38.18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4" t="s">
        <v>85</v>
      </c>
      <c r="AT292" s="215" t="s">
        <v>76</v>
      </c>
      <c r="AU292" s="215" t="s">
        <v>85</v>
      </c>
      <c r="AY292" s="214" t="s">
        <v>122</v>
      </c>
      <c r="BK292" s="216">
        <f>SUM(BK293:BK395)</f>
        <v>0</v>
      </c>
    </row>
    <row r="293" s="2" customFormat="1" ht="16.5" customHeight="1">
      <c r="A293" s="39"/>
      <c r="B293" s="40"/>
      <c r="C293" s="219" t="s">
        <v>403</v>
      </c>
      <c r="D293" s="219" t="s">
        <v>124</v>
      </c>
      <c r="E293" s="220" t="s">
        <v>404</v>
      </c>
      <c r="F293" s="221" t="s">
        <v>405</v>
      </c>
      <c r="G293" s="222" t="s">
        <v>166</v>
      </c>
      <c r="H293" s="223">
        <v>253</v>
      </c>
      <c r="I293" s="224"/>
      <c r="J293" s="225">
        <f>ROUND(I293*H293,2)</f>
        <v>0</v>
      </c>
      <c r="K293" s="221" t="s">
        <v>128</v>
      </c>
      <c r="L293" s="45"/>
      <c r="M293" s="226" t="s">
        <v>1</v>
      </c>
      <c r="N293" s="227" t="s">
        <v>42</v>
      </c>
      <c r="O293" s="92"/>
      <c r="P293" s="228">
        <f>O293*H293</f>
        <v>0</v>
      </c>
      <c r="Q293" s="228">
        <v>0.00010000000000000001</v>
      </c>
      <c r="R293" s="228">
        <f>Q293*H293</f>
        <v>0.0253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129</v>
      </c>
      <c r="AT293" s="230" t="s">
        <v>124</v>
      </c>
      <c r="AU293" s="230" t="s">
        <v>87</v>
      </c>
      <c r="AY293" s="18" t="s">
        <v>122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85</v>
      </c>
      <c r="BK293" s="231">
        <f>ROUND(I293*H293,2)</f>
        <v>0</v>
      </c>
      <c r="BL293" s="18" t="s">
        <v>129</v>
      </c>
      <c r="BM293" s="230" t="s">
        <v>406</v>
      </c>
    </row>
    <row r="294" s="2" customFormat="1">
      <c r="A294" s="39"/>
      <c r="B294" s="40"/>
      <c r="C294" s="41"/>
      <c r="D294" s="232" t="s">
        <v>131</v>
      </c>
      <c r="E294" s="41"/>
      <c r="F294" s="233" t="s">
        <v>407</v>
      </c>
      <c r="G294" s="41"/>
      <c r="H294" s="41"/>
      <c r="I294" s="234"/>
      <c r="J294" s="41"/>
      <c r="K294" s="41"/>
      <c r="L294" s="45"/>
      <c r="M294" s="235"/>
      <c r="N294" s="236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131</v>
      </c>
      <c r="AU294" s="18" t="s">
        <v>87</v>
      </c>
    </row>
    <row r="295" s="2" customFormat="1">
      <c r="A295" s="39"/>
      <c r="B295" s="40"/>
      <c r="C295" s="41"/>
      <c r="D295" s="237" t="s">
        <v>133</v>
      </c>
      <c r="E295" s="41"/>
      <c r="F295" s="238" t="s">
        <v>408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133</v>
      </c>
      <c r="AU295" s="18" t="s">
        <v>87</v>
      </c>
    </row>
    <row r="296" s="13" customFormat="1">
      <c r="A296" s="13"/>
      <c r="B296" s="239"/>
      <c r="C296" s="240"/>
      <c r="D296" s="232" t="s">
        <v>135</v>
      </c>
      <c r="E296" s="241" t="s">
        <v>1</v>
      </c>
      <c r="F296" s="242" t="s">
        <v>409</v>
      </c>
      <c r="G296" s="240"/>
      <c r="H296" s="243">
        <v>68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135</v>
      </c>
      <c r="AU296" s="249" t="s">
        <v>87</v>
      </c>
      <c r="AV296" s="13" t="s">
        <v>87</v>
      </c>
      <c r="AW296" s="13" t="s">
        <v>34</v>
      </c>
      <c r="AX296" s="13" t="s">
        <v>77</v>
      </c>
      <c r="AY296" s="249" t="s">
        <v>122</v>
      </c>
    </row>
    <row r="297" s="13" customFormat="1">
      <c r="A297" s="13"/>
      <c r="B297" s="239"/>
      <c r="C297" s="240"/>
      <c r="D297" s="232" t="s">
        <v>135</v>
      </c>
      <c r="E297" s="241" t="s">
        <v>1</v>
      </c>
      <c r="F297" s="242" t="s">
        <v>410</v>
      </c>
      <c r="G297" s="240"/>
      <c r="H297" s="243">
        <v>185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135</v>
      </c>
      <c r="AU297" s="249" t="s">
        <v>87</v>
      </c>
      <c r="AV297" s="13" t="s">
        <v>87</v>
      </c>
      <c r="AW297" s="13" t="s">
        <v>34</v>
      </c>
      <c r="AX297" s="13" t="s">
        <v>77</v>
      </c>
      <c r="AY297" s="249" t="s">
        <v>122</v>
      </c>
    </row>
    <row r="298" s="14" customFormat="1">
      <c r="A298" s="14"/>
      <c r="B298" s="250"/>
      <c r="C298" s="251"/>
      <c r="D298" s="232" t="s">
        <v>135</v>
      </c>
      <c r="E298" s="252" t="s">
        <v>1</v>
      </c>
      <c r="F298" s="253" t="s">
        <v>187</v>
      </c>
      <c r="G298" s="251"/>
      <c r="H298" s="254">
        <v>253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0" t="s">
        <v>135</v>
      </c>
      <c r="AU298" s="260" t="s">
        <v>87</v>
      </c>
      <c r="AV298" s="14" t="s">
        <v>129</v>
      </c>
      <c r="AW298" s="14" t="s">
        <v>34</v>
      </c>
      <c r="AX298" s="14" t="s">
        <v>85</v>
      </c>
      <c r="AY298" s="260" t="s">
        <v>122</v>
      </c>
    </row>
    <row r="299" s="2" customFormat="1" ht="16.5" customHeight="1">
      <c r="A299" s="39"/>
      <c r="B299" s="40"/>
      <c r="C299" s="219" t="s">
        <v>411</v>
      </c>
      <c r="D299" s="219" t="s">
        <v>124</v>
      </c>
      <c r="E299" s="220" t="s">
        <v>412</v>
      </c>
      <c r="F299" s="221" t="s">
        <v>413</v>
      </c>
      <c r="G299" s="222" t="s">
        <v>166</v>
      </c>
      <c r="H299" s="223">
        <v>61</v>
      </c>
      <c r="I299" s="224"/>
      <c r="J299" s="225">
        <f>ROUND(I299*H299,2)</f>
        <v>0</v>
      </c>
      <c r="K299" s="221" t="s">
        <v>128</v>
      </c>
      <c r="L299" s="45"/>
      <c r="M299" s="226" t="s">
        <v>1</v>
      </c>
      <c r="N299" s="227" t="s">
        <v>42</v>
      </c>
      <c r="O299" s="92"/>
      <c r="P299" s="228">
        <f>O299*H299</f>
        <v>0</v>
      </c>
      <c r="Q299" s="228">
        <v>5.0000000000000002E-05</v>
      </c>
      <c r="R299" s="228">
        <f>Q299*H299</f>
        <v>0.0030500000000000002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129</v>
      </c>
      <c r="AT299" s="230" t="s">
        <v>124</v>
      </c>
      <c r="AU299" s="230" t="s">
        <v>87</v>
      </c>
      <c r="AY299" s="18" t="s">
        <v>122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85</v>
      </c>
      <c r="BK299" s="231">
        <f>ROUND(I299*H299,2)</f>
        <v>0</v>
      </c>
      <c r="BL299" s="18" t="s">
        <v>129</v>
      </c>
      <c r="BM299" s="230" t="s">
        <v>414</v>
      </c>
    </row>
    <row r="300" s="2" customFormat="1">
      <c r="A300" s="39"/>
      <c r="B300" s="40"/>
      <c r="C300" s="41"/>
      <c r="D300" s="232" t="s">
        <v>131</v>
      </c>
      <c r="E300" s="41"/>
      <c r="F300" s="233" t="s">
        <v>415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131</v>
      </c>
      <c r="AU300" s="18" t="s">
        <v>87</v>
      </c>
    </row>
    <row r="301" s="2" customFormat="1">
      <c r="A301" s="39"/>
      <c r="B301" s="40"/>
      <c r="C301" s="41"/>
      <c r="D301" s="237" t="s">
        <v>133</v>
      </c>
      <c r="E301" s="41"/>
      <c r="F301" s="238" t="s">
        <v>416</v>
      </c>
      <c r="G301" s="41"/>
      <c r="H301" s="41"/>
      <c r="I301" s="234"/>
      <c r="J301" s="41"/>
      <c r="K301" s="41"/>
      <c r="L301" s="45"/>
      <c r="M301" s="235"/>
      <c r="N301" s="23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133</v>
      </c>
      <c r="AU301" s="18" t="s">
        <v>87</v>
      </c>
    </row>
    <row r="302" s="13" customFormat="1">
      <c r="A302" s="13"/>
      <c r="B302" s="239"/>
      <c r="C302" s="240"/>
      <c r="D302" s="232" t="s">
        <v>135</v>
      </c>
      <c r="E302" s="241" t="s">
        <v>1</v>
      </c>
      <c r="F302" s="242" t="s">
        <v>417</v>
      </c>
      <c r="G302" s="240"/>
      <c r="H302" s="243">
        <v>61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135</v>
      </c>
      <c r="AU302" s="249" t="s">
        <v>87</v>
      </c>
      <c r="AV302" s="13" t="s">
        <v>87</v>
      </c>
      <c r="AW302" s="13" t="s">
        <v>34</v>
      </c>
      <c r="AX302" s="13" t="s">
        <v>85</v>
      </c>
      <c r="AY302" s="249" t="s">
        <v>122</v>
      </c>
    </row>
    <row r="303" s="2" customFormat="1" ht="16.5" customHeight="1">
      <c r="A303" s="39"/>
      <c r="B303" s="40"/>
      <c r="C303" s="219" t="s">
        <v>418</v>
      </c>
      <c r="D303" s="219" t="s">
        <v>124</v>
      </c>
      <c r="E303" s="220" t="s">
        <v>419</v>
      </c>
      <c r="F303" s="221" t="s">
        <v>420</v>
      </c>
      <c r="G303" s="222" t="s">
        <v>166</v>
      </c>
      <c r="H303" s="223">
        <v>269</v>
      </c>
      <c r="I303" s="224"/>
      <c r="J303" s="225">
        <f>ROUND(I303*H303,2)</f>
        <v>0</v>
      </c>
      <c r="K303" s="221" t="s">
        <v>128</v>
      </c>
      <c r="L303" s="45"/>
      <c r="M303" s="226" t="s">
        <v>1</v>
      </c>
      <c r="N303" s="227" t="s">
        <v>42</v>
      </c>
      <c r="O303" s="92"/>
      <c r="P303" s="228">
        <f>O303*H303</f>
        <v>0</v>
      </c>
      <c r="Q303" s="228">
        <v>0.00020000000000000001</v>
      </c>
      <c r="R303" s="228">
        <f>Q303*H303</f>
        <v>0.053800000000000001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129</v>
      </c>
      <c r="AT303" s="230" t="s">
        <v>124</v>
      </c>
      <c r="AU303" s="230" t="s">
        <v>87</v>
      </c>
      <c r="AY303" s="18" t="s">
        <v>122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85</v>
      </c>
      <c r="BK303" s="231">
        <f>ROUND(I303*H303,2)</f>
        <v>0</v>
      </c>
      <c r="BL303" s="18" t="s">
        <v>129</v>
      </c>
      <c r="BM303" s="230" t="s">
        <v>421</v>
      </c>
    </row>
    <row r="304" s="2" customFormat="1">
      <c r="A304" s="39"/>
      <c r="B304" s="40"/>
      <c r="C304" s="41"/>
      <c r="D304" s="232" t="s">
        <v>131</v>
      </c>
      <c r="E304" s="41"/>
      <c r="F304" s="233" t="s">
        <v>422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131</v>
      </c>
      <c r="AU304" s="18" t="s">
        <v>87</v>
      </c>
    </row>
    <row r="305" s="2" customFormat="1">
      <c r="A305" s="39"/>
      <c r="B305" s="40"/>
      <c r="C305" s="41"/>
      <c r="D305" s="237" t="s">
        <v>133</v>
      </c>
      <c r="E305" s="41"/>
      <c r="F305" s="238" t="s">
        <v>423</v>
      </c>
      <c r="G305" s="41"/>
      <c r="H305" s="41"/>
      <c r="I305" s="234"/>
      <c r="J305" s="41"/>
      <c r="K305" s="41"/>
      <c r="L305" s="45"/>
      <c r="M305" s="235"/>
      <c r="N305" s="23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133</v>
      </c>
      <c r="AU305" s="18" t="s">
        <v>87</v>
      </c>
    </row>
    <row r="306" s="13" customFormat="1">
      <c r="A306" s="13"/>
      <c r="B306" s="239"/>
      <c r="C306" s="240"/>
      <c r="D306" s="232" t="s">
        <v>135</v>
      </c>
      <c r="E306" s="241" t="s">
        <v>1</v>
      </c>
      <c r="F306" s="242" t="s">
        <v>424</v>
      </c>
      <c r="G306" s="240"/>
      <c r="H306" s="243">
        <v>269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135</v>
      </c>
      <c r="AU306" s="249" t="s">
        <v>87</v>
      </c>
      <c r="AV306" s="13" t="s">
        <v>87</v>
      </c>
      <c r="AW306" s="13" t="s">
        <v>34</v>
      </c>
      <c r="AX306" s="13" t="s">
        <v>85</v>
      </c>
      <c r="AY306" s="249" t="s">
        <v>122</v>
      </c>
    </row>
    <row r="307" s="2" customFormat="1" ht="16.5" customHeight="1">
      <c r="A307" s="39"/>
      <c r="B307" s="40"/>
      <c r="C307" s="219" t="s">
        <v>425</v>
      </c>
      <c r="D307" s="219" t="s">
        <v>124</v>
      </c>
      <c r="E307" s="220" t="s">
        <v>426</v>
      </c>
      <c r="F307" s="221" t="s">
        <v>427</v>
      </c>
      <c r="G307" s="222" t="s">
        <v>166</v>
      </c>
      <c r="H307" s="223">
        <v>185</v>
      </c>
      <c r="I307" s="224"/>
      <c r="J307" s="225">
        <f>ROUND(I307*H307,2)</f>
        <v>0</v>
      </c>
      <c r="K307" s="221" t="s">
        <v>128</v>
      </c>
      <c r="L307" s="45"/>
      <c r="M307" s="226" t="s">
        <v>1</v>
      </c>
      <c r="N307" s="227" t="s">
        <v>42</v>
      </c>
      <c r="O307" s="92"/>
      <c r="P307" s="228">
        <f>O307*H307</f>
        <v>0</v>
      </c>
      <c r="Q307" s="228">
        <v>0.00010000000000000001</v>
      </c>
      <c r="R307" s="228">
        <f>Q307*H307</f>
        <v>0.018500000000000003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129</v>
      </c>
      <c r="AT307" s="230" t="s">
        <v>124</v>
      </c>
      <c r="AU307" s="230" t="s">
        <v>87</v>
      </c>
      <c r="AY307" s="18" t="s">
        <v>122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85</v>
      </c>
      <c r="BK307" s="231">
        <f>ROUND(I307*H307,2)</f>
        <v>0</v>
      </c>
      <c r="BL307" s="18" t="s">
        <v>129</v>
      </c>
      <c r="BM307" s="230" t="s">
        <v>428</v>
      </c>
    </row>
    <row r="308" s="2" customFormat="1">
      <c r="A308" s="39"/>
      <c r="B308" s="40"/>
      <c r="C308" s="41"/>
      <c r="D308" s="232" t="s">
        <v>131</v>
      </c>
      <c r="E308" s="41"/>
      <c r="F308" s="233" t="s">
        <v>429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131</v>
      </c>
      <c r="AU308" s="18" t="s">
        <v>87</v>
      </c>
    </row>
    <row r="309" s="2" customFormat="1">
      <c r="A309" s="39"/>
      <c r="B309" s="40"/>
      <c r="C309" s="41"/>
      <c r="D309" s="237" t="s">
        <v>133</v>
      </c>
      <c r="E309" s="41"/>
      <c r="F309" s="238" t="s">
        <v>430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133</v>
      </c>
      <c r="AU309" s="18" t="s">
        <v>87</v>
      </c>
    </row>
    <row r="310" s="13" customFormat="1">
      <c r="A310" s="13"/>
      <c r="B310" s="239"/>
      <c r="C310" s="240"/>
      <c r="D310" s="232" t="s">
        <v>135</v>
      </c>
      <c r="E310" s="241" t="s">
        <v>1</v>
      </c>
      <c r="F310" s="242" t="s">
        <v>431</v>
      </c>
      <c r="G310" s="240"/>
      <c r="H310" s="243">
        <v>18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135</v>
      </c>
      <c r="AU310" s="249" t="s">
        <v>87</v>
      </c>
      <c r="AV310" s="13" t="s">
        <v>87</v>
      </c>
      <c r="AW310" s="13" t="s">
        <v>34</v>
      </c>
      <c r="AX310" s="13" t="s">
        <v>77</v>
      </c>
      <c r="AY310" s="249" t="s">
        <v>122</v>
      </c>
    </row>
    <row r="311" s="13" customFormat="1">
      <c r="A311" s="13"/>
      <c r="B311" s="239"/>
      <c r="C311" s="240"/>
      <c r="D311" s="232" t="s">
        <v>135</v>
      </c>
      <c r="E311" s="241" t="s">
        <v>1</v>
      </c>
      <c r="F311" s="242" t="s">
        <v>432</v>
      </c>
      <c r="G311" s="240"/>
      <c r="H311" s="243">
        <v>167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135</v>
      </c>
      <c r="AU311" s="249" t="s">
        <v>87</v>
      </c>
      <c r="AV311" s="13" t="s">
        <v>87</v>
      </c>
      <c r="AW311" s="13" t="s">
        <v>34</v>
      </c>
      <c r="AX311" s="13" t="s">
        <v>77</v>
      </c>
      <c r="AY311" s="249" t="s">
        <v>122</v>
      </c>
    </row>
    <row r="312" s="14" customFormat="1">
      <c r="A312" s="14"/>
      <c r="B312" s="250"/>
      <c r="C312" s="251"/>
      <c r="D312" s="232" t="s">
        <v>135</v>
      </c>
      <c r="E312" s="252" t="s">
        <v>1</v>
      </c>
      <c r="F312" s="253" t="s">
        <v>187</v>
      </c>
      <c r="G312" s="251"/>
      <c r="H312" s="254">
        <v>185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0" t="s">
        <v>135</v>
      </c>
      <c r="AU312" s="260" t="s">
        <v>87</v>
      </c>
      <c r="AV312" s="14" t="s">
        <v>129</v>
      </c>
      <c r="AW312" s="14" t="s">
        <v>34</v>
      </c>
      <c r="AX312" s="14" t="s">
        <v>85</v>
      </c>
      <c r="AY312" s="260" t="s">
        <v>122</v>
      </c>
    </row>
    <row r="313" s="2" customFormat="1" ht="16.5" customHeight="1">
      <c r="A313" s="39"/>
      <c r="B313" s="40"/>
      <c r="C313" s="219" t="s">
        <v>433</v>
      </c>
      <c r="D313" s="219" t="s">
        <v>124</v>
      </c>
      <c r="E313" s="220" t="s">
        <v>434</v>
      </c>
      <c r="F313" s="221" t="s">
        <v>435</v>
      </c>
      <c r="G313" s="222" t="s">
        <v>127</v>
      </c>
      <c r="H313" s="223">
        <v>140.19999999999999</v>
      </c>
      <c r="I313" s="224"/>
      <c r="J313" s="225">
        <f>ROUND(I313*H313,2)</f>
        <v>0</v>
      </c>
      <c r="K313" s="221" t="s">
        <v>128</v>
      </c>
      <c r="L313" s="45"/>
      <c r="M313" s="226" t="s">
        <v>1</v>
      </c>
      <c r="N313" s="227" t="s">
        <v>42</v>
      </c>
      <c r="O313" s="92"/>
      <c r="P313" s="228">
        <f>O313*H313</f>
        <v>0</v>
      </c>
      <c r="Q313" s="228">
        <v>0.0011999999999999999</v>
      </c>
      <c r="R313" s="228">
        <f>Q313*H313</f>
        <v>0.16823999999999997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129</v>
      </c>
      <c r="AT313" s="230" t="s">
        <v>124</v>
      </c>
      <c r="AU313" s="230" t="s">
        <v>87</v>
      </c>
      <c r="AY313" s="18" t="s">
        <v>122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85</v>
      </c>
      <c r="BK313" s="231">
        <f>ROUND(I313*H313,2)</f>
        <v>0</v>
      </c>
      <c r="BL313" s="18" t="s">
        <v>129</v>
      </c>
      <c r="BM313" s="230" t="s">
        <v>436</v>
      </c>
    </row>
    <row r="314" s="2" customFormat="1">
      <c r="A314" s="39"/>
      <c r="B314" s="40"/>
      <c r="C314" s="41"/>
      <c r="D314" s="232" t="s">
        <v>131</v>
      </c>
      <c r="E314" s="41"/>
      <c r="F314" s="233" t="s">
        <v>437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131</v>
      </c>
      <c r="AU314" s="18" t="s">
        <v>87</v>
      </c>
    </row>
    <row r="315" s="2" customFormat="1">
      <c r="A315" s="39"/>
      <c r="B315" s="40"/>
      <c r="C315" s="41"/>
      <c r="D315" s="237" t="s">
        <v>133</v>
      </c>
      <c r="E315" s="41"/>
      <c r="F315" s="238" t="s">
        <v>438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133</v>
      </c>
      <c r="AU315" s="18" t="s">
        <v>87</v>
      </c>
    </row>
    <row r="316" s="13" customFormat="1">
      <c r="A316" s="13"/>
      <c r="B316" s="239"/>
      <c r="C316" s="240"/>
      <c r="D316" s="232" t="s">
        <v>135</v>
      </c>
      <c r="E316" s="241" t="s">
        <v>1</v>
      </c>
      <c r="F316" s="242" t="s">
        <v>439</v>
      </c>
      <c r="G316" s="240"/>
      <c r="H316" s="243">
        <v>45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135</v>
      </c>
      <c r="AU316" s="249" t="s">
        <v>87</v>
      </c>
      <c r="AV316" s="13" t="s">
        <v>87</v>
      </c>
      <c r="AW316" s="13" t="s">
        <v>34</v>
      </c>
      <c r="AX316" s="13" t="s">
        <v>77</v>
      </c>
      <c r="AY316" s="249" t="s">
        <v>122</v>
      </c>
    </row>
    <row r="317" s="13" customFormat="1">
      <c r="A317" s="13"/>
      <c r="B317" s="239"/>
      <c r="C317" s="240"/>
      <c r="D317" s="232" t="s">
        <v>135</v>
      </c>
      <c r="E317" s="241" t="s">
        <v>1</v>
      </c>
      <c r="F317" s="242" t="s">
        <v>440</v>
      </c>
      <c r="G317" s="240"/>
      <c r="H317" s="243">
        <v>73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135</v>
      </c>
      <c r="AU317" s="249" t="s">
        <v>87</v>
      </c>
      <c r="AV317" s="13" t="s">
        <v>87</v>
      </c>
      <c r="AW317" s="13" t="s">
        <v>34</v>
      </c>
      <c r="AX317" s="13" t="s">
        <v>77</v>
      </c>
      <c r="AY317" s="249" t="s">
        <v>122</v>
      </c>
    </row>
    <row r="318" s="13" customFormat="1">
      <c r="A318" s="13"/>
      <c r="B318" s="239"/>
      <c r="C318" s="240"/>
      <c r="D318" s="232" t="s">
        <v>135</v>
      </c>
      <c r="E318" s="241" t="s">
        <v>1</v>
      </c>
      <c r="F318" s="242" t="s">
        <v>441</v>
      </c>
      <c r="G318" s="240"/>
      <c r="H318" s="243">
        <v>5.5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135</v>
      </c>
      <c r="AU318" s="249" t="s">
        <v>87</v>
      </c>
      <c r="AV318" s="13" t="s">
        <v>87</v>
      </c>
      <c r="AW318" s="13" t="s">
        <v>34</v>
      </c>
      <c r="AX318" s="13" t="s">
        <v>77</v>
      </c>
      <c r="AY318" s="249" t="s">
        <v>122</v>
      </c>
    </row>
    <row r="319" s="13" customFormat="1">
      <c r="A319" s="13"/>
      <c r="B319" s="239"/>
      <c r="C319" s="240"/>
      <c r="D319" s="232" t="s">
        <v>135</v>
      </c>
      <c r="E319" s="241" t="s">
        <v>1</v>
      </c>
      <c r="F319" s="242" t="s">
        <v>442</v>
      </c>
      <c r="G319" s="240"/>
      <c r="H319" s="243">
        <v>10.800000000000001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135</v>
      </c>
      <c r="AU319" s="249" t="s">
        <v>87</v>
      </c>
      <c r="AV319" s="13" t="s">
        <v>87</v>
      </c>
      <c r="AW319" s="13" t="s">
        <v>34</v>
      </c>
      <c r="AX319" s="13" t="s">
        <v>77</v>
      </c>
      <c r="AY319" s="249" t="s">
        <v>122</v>
      </c>
    </row>
    <row r="320" s="13" customFormat="1">
      <c r="A320" s="13"/>
      <c r="B320" s="239"/>
      <c r="C320" s="240"/>
      <c r="D320" s="232" t="s">
        <v>135</v>
      </c>
      <c r="E320" s="241" t="s">
        <v>1</v>
      </c>
      <c r="F320" s="242" t="s">
        <v>443</v>
      </c>
      <c r="G320" s="240"/>
      <c r="H320" s="243">
        <v>4.5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135</v>
      </c>
      <c r="AU320" s="249" t="s">
        <v>87</v>
      </c>
      <c r="AV320" s="13" t="s">
        <v>87</v>
      </c>
      <c r="AW320" s="13" t="s">
        <v>34</v>
      </c>
      <c r="AX320" s="13" t="s">
        <v>77</v>
      </c>
      <c r="AY320" s="249" t="s">
        <v>122</v>
      </c>
    </row>
    <row r="321" s="13" customFormat="1">
      <c r="A321" s="13"/>
      <c r="B321" s="239"/>
      <c r="C321" s="240"/>
      <c r="D321" s="232" t="s">
        <v>135</v>
      </c>
      <c r="E321" s="241" t="s">
        <v>1</v>
      </c>
      <c r="F321" s="242" t="s">
        <v>444</v>
      </c>
      <c r="G321" s="240"/>
      <c r="H321" s="243">
        <v>1.3999999999999999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135</v>
      </c>
      <c r="AU321" s="249" t="s">
        <v>87</v>
      </c>
      <c r="AV321" s="13" t="s">
        <v>87</v>
      </c>
      <c r="AW321" s="13" t="s">
        <v>34</v>
      </c>
      <c r="AX321" s="13" t="s">
        <v>77</v>
      </c>
      <c r="AY321" s="249" t="s">
        <v>122</v>
      </c>
    </row>
    <row r="322" s="14" customFormat="1">
      <c r="A322" s="14"/>
      <c r="B322" s="250"/>
      <c r="C322" s="251"/>
      <c r="D322" s="232" t="s">
        <v>135</v>
      </c>
      <c r="E322" s="252" t="s">
        <v>1</v>
      </c>
      <c r="F322" s="253" t="s">
        <v>187</v>
      </c>
      <c r="G322" s="251"/>
      <c r="H322" s="254">
        <v>140.20000000000002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0" t="s">
        <v>135</v>
      </c>
      <c r="AU322" s="260" t="s">
        <v>87</v>
      </c>
      <c r="AV322" s="14" t="s">
        <v>129</v>
      </c>
      <c r="AW322" s="14" t="s">
        <v>34</v>
      </c>
      <c r="AX322" s="14" t="s">
        <v>85</v>
      </c>
      <c r="AY322" s="260" t="s">
        <v>122</v>
      </c>
    </row>
    <row r="323" s="2" customFormat="1" ht="16.5" customHeight="1">
      <c r="A323" s="39"/>
      <c r="B323" s="40"/>
      <c r="C323" s="219" t="s">
        <v>445</v>
      </c>
      <c r="D323" s="219" t="s">
        <v>124</v>
      </c>
      <c r="E323" s="220" t="s">
        <v>446</v>
      </c>
      <c r="F323" s="221" t="s">
        <v>447</v>
      </c>
      <c r="G323" s="222" t="s">
        <v>127</v>
      </c>
      <c r="H323" s="223">
        <v>5.9000000000000004</v>
      </c>
      <c r="I323" s="224"/>
      <c r="J323" s="225">
        <f>ROUND(I323*H323,2)</f>
        <v>0</v>
      </c>
      <c r="K323" s="221" t="s">
        <v>128</v>
      </c>
      <c r="L323" s="45"/>
      <c r="M323" s="226" t="s">
        <v>1</v>
      </c>
      <c r="N323" s="227" t="s">
        <v>42</v>
      </c>
      <c r="O323" s="92"/>
      <c r="P323" s="228">
        <f>O323*H323</f>
        <v>0</v>
      </c>
      <c r="Q323" s="228">
        <v>0.0014499999999999999</v>
      </c>
      <c r="R323" s="228">
        <f>Q323*H323</f>
        <v>0.0085550000000000001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129</v>
      </c>
      <c r="AT323" s="230" t="s">
        <v>124</v>
      </c>
      <c r="AU323" s="230" t="s">
        <v>87</v>
      </c>
      <c r="AY323" s="18" t="s">
        <v>122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85</v>
      </c>
      <c r="BK323" s="231">
        <f>ROUND(I323*H323,2)</f>
        <v>0</v>
      </c>
      <c r="BL323" s="18" t="s">
        <v>129</v>
      </c>
      <c r="BM323" s="230" t="s">
        <v>448</v>
      </c>
    </row>
    <row r="324" s="2" customFormat="1">
      <c r="A324" s="39"/>
      <c r="B324" s="40"/>
      <c r="C324" s="41"/>
      <c r="D324" s="232" t="s">
        <v>131</v>
      </c>
      <c r="E324" s="41"/>
      <c r="F324" s="233" t="s">
        <v>449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131</v>
      </c>
      <c r="AU324" s="18" t="s">
        <v>87</v>
      </c>
    </row>
    <row r="325" s="2" customFormat="1">
      <c r="A325" s="39"/>
      <c r="B325" s="40"/>
      <c r="C325" s="41"/>
      <c r="D325" s="237" t="s">
        <v>133</v>
      </c>
      <c r="E325" s="41"/>
      <c r="F325" s="238" t="s">
        <v>450</v>
      </c>
      <c r="G325" s="41"/>
      <c r="H325" s="41"/>
      <c r="I325" s="234"/>
      <c r="J325" s="41"/>
      <c r="K325" s="41"/>
      <c r="L325" s="45"/>
      <c r="M325" s="235"/>
      <c r="N325" s="23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133</v>
      </c>
      <c r="AU325" s="18" t="s">
        <v>87</v>
      </c>
    </row>
    <row r="326" s="13" customFormat="1">
      <c r="A326" s="13"/>
      <c r="B326" s="239"/>
      <c r="C326" s="240"/>
      <c r="D326" s="232" t="s">
        <v>135</v>
      </c>
      <c r="E326" s="241" t="s">
        <v>1</v>
      </c>
      <c r="F326" s="242" t="s">
        <v>451</v>
      </c>
      <c r="G326" s="240"/>
      <c r="H326" s="243">
        <v>4.5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135</v>
      </c>
      <c r="AU326" s="249" t="s">
        <v>87</v>
      </c>
      <c r="AV326" s="13" t="s">
        <v>87</v>
      </c>
      <c r="AW326" s="13" t="s">
        <v>34</v>
      </c>
      <c r="AX326" s="13" t="s">
        <v>77</v>
      </c>
      <c r="AY326" s="249" t="s">
        <v>122</v>
      </c>
    </row>
    <row r="327" s="13" customFormat="1">
      <c r="A327" s="13"/>
      <c r="B327" s="239"/>
      <c r="C327" s="240"/>
      <c r="D327" s="232" t="s">
        <v>135</v>
      </c>
      <c r="E327" s="241" t="s">
        <v>1</v>
      </c>
      <c r="F327" s="242" t="s">
        <v>452</v>
      </c>
      <c r="G327" s="240"/>
      <c r="H327" s="243">
        <v>1.3999999999999999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135</v>
      </c>
      <c r="AU327" s="249" t="s">
        <v>87</v>
      </c>
      <c r="AV327" s="13" t="s">
        <v>87</v>
      </c>
      <c r="AW327" s="13" t="s">
        <v>34</v>
      </c>
      <c r="AX327" s="13" t="s">
        <v>77</v>
      </c>
      <c r="AY327" s="249" t="s">
        <v>122</v>
      </c>
    </row>
    <row r="328" s="14" customFormat="1">
      <c r="A328" s="14"/>
      <c r="B328" s="250"/>
      <c r="C328" s="251"/>
      <c r="D328" s="232" t="s">
        <v>135</v>
      </c>
      <c r="E328" s="252" t="s">
        <v>1</v>
      </c>
      <c r="F328" s="253" t="s">
        <v>187</v>
      </c>
      <c r="G328" s="251"/>
      <c r="H328" s="254">
        <v>5.9000000000000004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0" t="s">
        <v>135</v>
      </c>
      <c r="AU328" s="260" t="s">
        <v>87</v>
      </c>
      <c r="AV328" s="14" t="s">
        <v>129</v>
      </c>
      <c r="AW328" s="14" t="s">
        <v>34</v>
      </c>
      <c r="AX328" s="14" t="s">
        <v>85</v>
      </c>
      <c r="AY328" s="260" t="s">
        <v>122</v>
      </c>
    </row>
    <row r="329" s="2" customFormat="1" ht="16.5" customHeight="1">
      <c r="A329" s="39"/>
      <c r="B329" s="40"/>
      <c r="C329" s="219" t="s">
        <v>453</v>
      </c>
      <c r="D329" s="219" t="s">
        <v>124</v>
      </c>
      <c r="E329" s="220" t="s">
        <v>454</v>
      </c>
      <c r="F329" s="221" t="s">
        <v>455</v>
      </c>
      <c r="G329" s="222" t="s">
        <v>166</v>
      </c>
      <c r="H329" s="223">
        <v>253</v>
      </c>
      <c r="I329" s="224"/>
      <c r="J329" s="225">
        <f>ROUND(I329*H329,2)</f>
        <v>0</v>
      </c>
      <c r="K329" s="221" t="s">
        <v>128</v>
      </c>
      <c r="L329" s="45"/>
      <c r="M329" s="226" t="s">
        <v>1</v>
      </c>
      <c r="N329" s="227" t="s">
        <v>42</v>
      </c>
      <c r="O329" s="92"/>
      <c r="P329" s="228">
        <f>O329*H329</f>
        <v>0</v>
      </c>
      <c r="Q329" s="228">
        <v>0.00033</v>
      </c>
      <c r="R329" s="228">
        <f>Q329*H329</f>
        <v>0.083489999999999995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129</v>
      </c>
      <c r="AT329" s="230" t="s">
        <v>124</v>
      </c>
      <c r="AU329" s="230" t="s">
        <v>87</v>
      </c>
      <c r="AY329" s="18" t="s">
        <v>122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85</v>
      </c>
      <c r="BK329" s="231">
        <f>ROUND(I329*H329,2)</f>
        <v>0</v>
      </c>
      <c r="BL329" s="18" t="s">
        <v>129</v>
      </c>
      <c r="BM329" s="230" t="s">
        <v>456</v>
      </c>
    </row>
    <row r="330" s="2" customFormat="1">
      <c r="A330" s="39"/>
      <c r="B330" s="40"/>
      <c r="C330" s="41"/>
      <c r="D330" s="232" t="s">
        <v>131</v>
      </c>
      <c r="E330" s="41"/>
      <c r="F330" s="233" t="s">
        <v>457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131</v>
      </c>
      <c r="AU330" s="18" t="s">
        <v>87</v>
      </c>
    </row>
    <row r="331" s="2" customFormat="1">
      <c r="A331" s="39"/>
      <c r="B331" s="40"/>
      <c r="C331" s="41"/>
      <c r="D331" s="237" t="s">
        <v>133</v>
      </c>
      <c r="E331" s="41"/>
      <c r="F331" s="238" t="s">
        <v>458</v>
      </c>
      <c r="G331" s="41"/>
      <c r="H331" s="41"/>
      <c r="I331" s="234"/>
      <c r="J331" s="41"/>
      <c r="K331" s="41"/>
      <c r="L331" s="45"/>
      <c r="M331" s="235"/>
      <c r="N331" s="236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133</v>
      </c>
      <c r="AU331" s="18" t="s">
        <v>87</v>
      </c>
    </row>
    <row r="332" s="13" customFormat="1">
      <c r="A332" s="13"/>
      <c r="B332" s="239"/>
      <c r="C332" s="240"/>
      <c r="D332" s="232" t="s">
        <v>135</v>
      </c>
      <c r="E332" s="241" t="s">
        <v>1</v>
      </c>
      <c r="F332" s="242" t="s">
        <v>459</v>
      </c>
      <c r="G332" s="240"/>
      <c r="H332" s="243">
        <v>68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135</v>
      </c>
      <c r="AU332" s="249" t="s">
        <v>87</v>
      </c>
      <c r="AV332" s="13" t="s">
        <v>87</v>
      </c>
      <c r="AW332" s="13" t="s">
        <v>34</v>
      </c>
      <c r="AX332" s="13" t="s">
        <v>77</v>
      </c>
      <c r="AY332" s="249" t="s">
        <v>122</v>
      </c>
    </row>
    <row r="333" s="13" customFormat="1">
      <c r="A333" s="13"/>
      <c r="B333" s="239"/>
      <c r="C333" s="240"/>
      <c r="D333" s="232" t="s">
        <v>135</v>
      </c>
      <c r="E333" s="241" t="s">
        <v>1</v>
      </c>
      <c r="F333" s="242" t="s">
        <v>460</v>
      </c>
      <c r="G333" s="240"/>
      <c r="H333" s="243">
        <v>185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135</v>
      </c>
      <c r="AU333" s="249" t="s">
        <v>87</v>
      </c>
      <c r="AV333" s="13" t="s">
        <v>87</v>
      </c>
      <c r="AW333" s="13" t="s">
        <v>34</v>
      </c>
      <c r="AX333" s="13" t="s">
        <v>77</v>
      </c>
      <c r="AY333" s="249" t="s">
        <v>122</v>
      </c>
    </row>
    <row r="334" s="14" customFormat="1">
      <c r="A334" s="14"/>
      <c r="B334" s="250"/>
      <c r="C334" s="251"/>
      <c r="D334" s="232" t="s">
        <v>135</v>
      </c>
      <c r="E334" s="252" t="s">
        <v>1</v>
      </c>
      <c r="F334" s="253" t="s">
        <v>187</v>
      </c>
      <c r="G334" s="251"/>
      <c r="H334" s="254">
        <v>253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0" t="s">
        <v>135</v>
      </c>
      <c r="AU334" s="260" t="s">
        <v>87</v>
      </c>
      <c r="AV334" s="14" t="s">
        <v>129</v>
      </c>
      <c r="AW334" s="14" t="s">
        <v>34</v>
      </c>
      <c r="AX334" s="14" t="s">
        <v>85</v>
      </c>
      <c r="AY334" s="260" t="s">
        <v>122</v>
      </c>
    </row>
    <row r="335" s="2" customFormat="1" ht="16.5" customHeight="1">
      <c r="A335" s="39"/>
      <c r="B335" s="40"/>
      <c r="C335" s="219" t="s">
        <v>461</v>
      </c>
      <c r="D335" s="219" t="s">
        <v>124</v>
      </c>
      <c r="E335" s="220" t="s">
        <v>462</v>
      </c>
      <c r="F335" s="221" t="s">
        <v>463</v>
      </c>
      <c r="G335" s="222" t="s">
        <v>166</v>
      </c>
      <c r="H335" s="223">
        <v>32</v>
      </c>
      <c r="I335" s="224"/>
      <c r="J335" s="225">
        <f>ROUND(I335*H335,2)</f>
        <v>0</v>
      </c>
      <c r="K335" s="221" t="s">
        <v>128</v>
      </c>
      <c r="L335" s="45"/>
      <c r="M335" s="226" t="s">
        <v>1</v>
      </c>
      <c r="N335" s="227" t="s">
        <v>42</v>
      </c>
      <c r="O335" s="92"/>
      <c r="P335" s="228">
        <f>O335*H335</f>
        <v>0</v>
      </c>
      <c r="Q335" s="228">
        <v>0.00033</v>
      </c>
      <c r="R335" s="228">
        <f>Q335*H335</f>
        <v>0.01056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129</v>
      </c>
      <c r="AT335" s="230" t="s">
        <v>124</v>
      </c>
      <c r="AU335" s="230" t="s">
        <v>87</v>
      </c>
      <c r="AY335" s="18" t="s">
        <v>122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85</v>
      </c>
      <c r="BK335" s="231">
        <f>ROUND(I335*H335,2)</f>
        <v>0</v>
      </c>
      <c r="BL335" s="18" t="s">
        <v>129</v>
      </c>
      <c r="BM335" s="230" t="s">
        <v>464</v>
      </c>
    </row>
    <row r="336" s="2" customFormat="1">
      <c r="A336" s="39"/>
      <c r="B336" s="40"/>
      <c r="C336" s="41"/>
      <c r="D336" s="232" t="s">
        <v>131</v>
      </c>
      <c r="E336" s="41"/>
      <c r="F336" s="233" t="s">
        <v>465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131</v>
      </c>
      <c r="AU336" s="18" t="s">
        <v>87</v>
      </c>
    </row>
    <row r="337" s="2" customFormat="1">
      <c r="A337" s="39"/>
      <c r="B337" s="40"/>
      <c r="C337" s="41"/>
      <c r="D337" s="237" t="s">
        <v>133</v>
      </c>
      <c r="E337" s="41"/>
      <c r="F337" s="238" t="s">
        <v>466</v>
      </c>
      <c r="G337" s="41"/>
      <c r="H337" s="41"/>
      <c r="I337" s="234"/>
      <c r="J337" s="41"/>
      <c r="K337" s="41"/>
      <c r="L337" s="45"/>
      <c r="M337" s="235"/>
      <c r="N337" s="236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133</v>
      </c>
      <c r="AU337" s="18" t="s">
        <v>87</v>
      </c>
    </row>
    <row r="338" s="13" customFormat="1">
      <c r="A338" s="13"/>
      <c r="B338" s="239"/>
      <c r="C338" s="240"/>
      <c r="D338" s="232" t="s">
        <v>135</v>
      </c>
      <c r="E338" s="241" t="s">
        <v>1</v>
      </c>
      <c r="F338" s="242" t="s">
        <v>467</v>
      </c>
      <c r="G338" s="240"/>
      <c r="H338" s="243">
        <v>32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135</v>
      </c>
      <c r="AU338" s="249" t="s">
        <v>87</v>
      </c>
      <c r="AV338" s="13" t="s">
        <v>87</v>
      </c>
      <c r="AW338" s="13" t="s">
        <v>34</v>
      </c>
      <c r="AX338" s="13" t="s">
        <v>85</v>
      </c>
      <c r="AY338" s="249" t="s">
        <v>122</v>
      </c>
    </row>
    <row r="339" s="2" customFormat="1" ht="16.5" customHeight="1">
      <c r="A339" s="39"/>
      <c r="B339" s="40"/>
      <c r="C339" s="219" t="s">
        <v>468</v>
      </c>
      <c r="D339" s="219" t="s">
        <v>124</v>
      </c>
      <c r="E339" s="220" t="s">
        <v>469</v>
      </c>
      <c r="F339" s="221" t="s">
        <v>470</v>
      </c>
      <c r="G339" s="222" t="s">
        <v>166</v>
      </c>
      <c r="H339" s="223">
        <v>61</v>
      </c>
      <c r="I339" s="224"/>
      <c r="J339" s="225">
        <f>ROUND(I339*H339,2)</f>
        <v>0</v>
      </c>
      <c r="K339" s="221" t="s">
        <v>128</v>
      </c>
      <c r="L339" s="45"/>
      <c r="M339" s="226" t="s">
        <v>1</v>
      </c>
      <c r="N339" s="227" t="s">
        <v>42</v>
      </c>
      <c r="O339" s="92"/>
      <c r="P339" s="228">
        <f>O339*H339</f>
        <v>0</v>
      </c>
      <c r="Q339" s="228">
        <v>0.00011</v>
      </c>
      <c r="R339" s="228">
        <f>Q339*H339</f>
        <v>0.0067099999999999998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129</v>
      </c>
      <c r="AT339" s="230" t="s">
        <v>124</v>
      </c>
      <c r="AU339" s="230" t="s">
        <v>87</v>
      </c>
      <c r="AY339" s="18" t="s">
        <v>122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85</v>
      </c>
      <c r="BK339" s="231">
        <f>ROUND(I339*H339,2)</f>
        <v>0</v>
      </c>
      <c r="BL339" s="18" t="s">
        <v>129</v>
      </c>
      <c r="BM339" s="230" t="s">
        <v>471</v>
      </c>
    </row>
    <row r="340" s="2" customFormat="1">
      <c r="A340" s="39"/>
      <c r="B340" s="40"/>
      <c r="C340" s="41"/>
      <c r="D340" s="232" t="s">
        <v>131</v>
      </c>
      <c r="E340" s="41"/>
      <c r="F340" s="233" t="s">
        <v>472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131</v>
      </c>
      <c r="AU340" s="18" t="s">
        <v>87</v>
      </c>
    </row>
    <row r="341" s="2" customFormat="1">
      <c r="A341" s="39"/>
      <c r="B341" s="40"/>
      <c r="C341" s="41"/>
      <c r="D341" s="237" t="s">
        <v>133</v>
      </c>
      <c r="E341" s="41"/>
      <c r="F341" s="238" t="s">
        <v>473</v>
      </c>
      <c r="G341" s="41"/>
      <c r="H341" s="41"/>
      <c r="I341" s="234"/>
      <c r="J341" s="41"/>
      <c r="K341" s="41"/>
      <c r="L341" s="45"/>
      <c r="M341" s="235"/>
      <c r="N341" s="23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133</v>
      </c>
      <c r="AU341" s="18" t="s">
        <v>87</v>
      </c>
    </row>
    <row r="342" s="13" customFormat="1">
      <c r="A342" s="13"/>
      <c r="B342" s="239"/>
      <c r="C342" s="240"/>
      <c r="D342" s="232" t="s">
        <v>135</v>
      </c>
      <c r="E342" s="241" t="s">
        <v>1</v>
      </c>
      <c r="F342" s="242" t="s">
        <v>474</v>
      </c>
      <c r="G342" s="240"/>
      <c r="H342" s="243">
        <v>61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135</v>
      </c>
      <c r="AU342" s="249" t="s">
        <v>87</v>
      </c>
      <c r="AV342" s="13" t="s">
        <v>87</v>
      </c>
      <c r="AW342" s="13" t="s">
        <v>34</v>
      </c>
      <c r="AX342" s="13" t="s">
        <v>85</v>
      </c>
      <c r="AY342" s="249" t="s">
        <v>122</v>
      </c>
    </row>
    <row r="343" s="2" customFormat="1" ht="16.5" customHeight="1">
      <c r="A343" s="39"/>
      <c r="B343" s="40"/>
      <c r="C343" s="219" t="s">
        <v>475</v>
      </c>
      <c r="D343" s="219" t="s">
        <v>124</v>
      </c>
      <c r="E343" s="220" t="s">
        <v>476</v>
      </c>
      <c r="F343" s="221" t="s">
        <v>477</v>
      </c>
      <c r="G343" s="222" t="s">
        <v>166</v>
      </c>
      <c r="H343" s="223">
        <v>269</v>
      </c>
      <c r="I343" s="224"/>
      <c r="J343" s="225">
        <f>ROUND(I343*H343,2)</f>
        <v>0</v>
      </c>
      <c r="K343" s="221" t="s">
        <v>128</v>
      </c>
      <c r="L343" s="45"/>
      <c r="M343" s="226" t="s">
        <v>1</v>
      </c>
      <c r="N343" s="227" t="s">
        <v>42</v>
      </c>
      <c r="O343" s="92"/>
      <c r="P343" s="228">
        <f>O343*H343</f>
        <v>0</v>
      </c>
      <c r="Q343" s="228">
        <v>0.00064999999999999997</v>
      </c>
      <c r="R343" s="228">
        <f>Q343*H343</f>
        <v>0.17485000000000001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129</v>
      </c>
      <c r="AT343" s="230" t="s">
        <v>124</v>
      </c>
      <c r="AU343" s="230" t="s">
        <v>87</v>
      </c>
      <c r="AY343" s="18" t="s">
        <v>122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85</v>
      </c>
      <c r="BK343" s="231">
        <f>ROUND(I343*H343,2)</f>
        <v>0</v>
      </c>
      <c r="BL343" s="18" t="s">
        <v>129</v>
      </c>
      <c r="BM343" s="230" t="s">
        <v>478</v>
      </c>
    </row>
    <row r="344" s="2" customFormat="1">
      <c r="A344" s="39"/>
      <c r="B344" s="40"/>
      <c r="C344" s="41"/>
      <c r="D344" s="232" t="s">
        <v>131</v>
      </c>
      <c r="E344" s="41"/>
      <c r="F344" s="233" t="s">
        <v>479</v>
      </c>
      <c r="G344" s="41"/>
      <c r="H344" s="41"/>
      <c r="I344" s="234"/>
      <c r="J344" s="41"/>
      <c r="K344" s="41"/>
      <c r="L344" s="45"/>
      <c r="M344" s="235"/>
      <c r="N344" s="236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131</v>
      </c>
      <c r="AU344" s="18" t="s">
        <v>87</v>
      </c>
    </row>
    <row r="345" s="2" customFormat="1">
      <c r="A345" s="39"/>
      <c r="B345" s="40"/>
      <c r="C345" s="41"/>
      <c r="D345" s="237" t="s">
        <v>133</v>
      </c>
      <c r="E345" s="41"/>
      <c r="F345" s="238" t="s">
        <v>480</v>
      </c>
      <c r="G345" s="41"/>
      <c r="H345" s="41"/>
      <c r="I345" s="234"/>
      <c r="J345" s="41"/>
      <c r="K345" s="41"/>
      <c r="L345" s="45"/>
      <c r="M345" s="235"/>
      <c r="N345" s="236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133</v>
      </c>
      <c r="AU345" s="18" t="s">
        <v>87</v>
      </c>
    </row>
    <row r="346" s="13" customFormat="1">
      <c r="A346" s="13"/>
      <c r="B346" s="239"/>
      <c r="C346" s="240"/>
      <c r="D346" s="232" t="s">
        <v>135</v>
      </c>
      <c r="E346" s="241" t="s">
        <v>1</v>
      </c>
      <c r="F346" s="242" t="s">
        <v>481</v>
      </c>
      <c r="G346" s="240"/>
      <c r="H346" s="243">
        <v>269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135</v>
      </c>
      <c r="AU346" s="249" t="s">
        <v>87</v>
      </c>
      <c r="AV346" s="13" t="s">
        <v>87</v>
      </c>
      <c r="AW346" s="13" t="s">
        <v>34</v>
      </c>
      <c r="AX346" s="13" t="s">
        <v>85</v>
      </c>
      <c r="AY346" s="249" t="s">
        <v>122</v>
      </c>
    </row>
    <row r="347" s="2" customFormat="1" ht="16.5" customHeight="1">
      <c r="A347" s="39"/>
      <c r="B347" s="40"/>
      <c r="C347" s="219" t="s">
        <v>482</v>
      </c>
      <c r="D347" s="219" t="s">
        <v>124</v>
      </c>
      <c r="E347" s="220" t="s">
        <v>483</v>
      </c>
      <c r="F347" s="221" t="s">
        <v>484</v>
      </c>
      <c r="G347" s="222" t="s">
        <v>166</v>
      </c>
      <c r="H347" s="223">
        <v>185</v>
      </c>
      <c r="I347" s="224"/>
      <c r="J347" s="225">
        <f>ROUND(I347*H347,2)</f>
        <v>0</v>
      </c>
      <c r="K347" s="221" t="s">
        <v>128</v>
      </c>
      <c r="L347" s="45"/>
      <c r="M347" s="226" t="s">
        <v>1</v>
      </c>
      <c r="N347" s="227" t="s">
        <v>42</v>
      </c>
      <c r="O347" s="92"/>
      <c r="P347" s="228">
        <f>O347*H347</f>
        <v>0</v>
      </c>
      <c r="Q347" s="228">
        <v>0.00038000000000000002</v>
      </c>
      <c r="R347" s="228">
        <f>Q347*H347</f>
        <v>0.070300000000000001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129</v>
      </c>
      <c r="AT347" s="230" t="s">
        <v>124</v>
      </c>
      <c r="AU347" s="230" t="s">
        <v>87</v>
      </c>
      <c r="AY347" s="18" t="s">
        <v>122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85</v>
      </c>
      <c r="BK347" s="231">
        <f>ROUND(I347*H347,2)</f>
        <v>0</v>
      </c>
      <c r="BL347" s="18" t="s">
        <v>129</v>
      </c>
      <c r="BM347" s="230" t="s">
        <v>485</v>
      </c>
    </row>
    <row r="348" s="2" customFormat="1">
      <c r="A348" s="39"/>
      <c r="B348" s="40"/>
      <c r="C348" s="41"/>
      <c r="D348" s="232" t="s">
        <v>131</v>
      </c>
      <c r="E348" s="41"/>
      <c r="F348" s="233" t="s">
        <v>486</v>
      </c>
      <c r="G348" s="41"/>
      <c r="H348" s="41"/>
      <c r="I348" s="234"/>
      <c r="J348" s="41"/>
      <c r="K348" s="41"/>
      <c r="L348" s="45"/>
      <c r="M348" s="235"/>
      <c r="N348" s="236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131</v>
      </c>
      <c r="AU348" s="18" t="s">
        <v>87</v>
      </c>
    </row>
    <row r="349" s="2" customFormat="1">
      <c r="A349" s="39"/>
      <c r="B349" s="40"/>
      <c r="C349" s="41"/>
      <c r="D349" s="237" t="s">
        <v>133</v>
      </c>
      <c r="E349" s="41"/>
      <c r="F349" s="238" t="s">
        <v>487</v>
      </c>
      <c r="G349" s="41"/>
      <c r="H349" s="41"/>
      <c r="I349" s="234"/>
      <c r="J349" s="41"/>
      <c r="K349" s="41"/>
      <c r="L349" s="45"/>
      <c r="M349" s="235"/>
      <c r="N349" s="236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133</v>
      </c>
      <c r="AU349" s="18" t="s">
        <v>87</v>
      </c>
    </row>
    <row r="350" s="13" customFormat="1">
      <c r="A350" s="13"/>
      <c r="B350" s="239"/>
      <c r="C350" s="240"/>
      <c r="D350" s="232" t="s">
        <v>135</v>
      </c>
      <c r="E350" s="241" t="s">
        <v>1</v>
      </c>
      <c r="F350" s="242" t="s">
        <v>488</v>
      </c>
      <c r="G350" s="240"/>
      <c r="H350" s="243">
        <v>18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135</v>
      </c>
      <c r="AU350" s="249" t="s">
        <v>87</v>
      </c>
      <c r="AV350" s="13" t="s">
        <v>87</v>
      </c>
      <c r="AW350" s="13" t="s">
        <v>34</v>
      </c>
      <c r="AX350" s="13" t="s">
        <v>77</v>
      </c>
      <c r="AY350" s="249" t="s">
        <v>122</v>
      </c>
    </row>
    <row r="351" s="13" customFormat="1">
      <c r="A351" s="13"/>
      <c r="B351" s="239"/>
      <c r="C351" s="240"/>
      <c r="D351" s="232" t="s">
        <v>135</v>
      </c>
      <c r="E351" s="241" t="s">
        <v>1</v>
      </c>
      <c r="F351" s="242" t="s">
        <v>489</v>
      </c>
      <c r="G351" s="240"/>
      <c r="H351" s="243">
        <v>167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135</v>
      </c>
      <c r="AU351" s="249" t="s">
        <v>87</v>
      </c>
      <c r="AV351" s="13" t="s">
        <v>87</v>
      </c>
      <c r="AW351" s="13" t="s">
        <v>34</v>
      </c>
      <c r="AX351" s="13" t="s">
        <v>77</v>
      </c>
      <c r="AY351" s="249" t="s">
        <v>122</v>
      </c>
    </row>
    <row r="352" s="14" customFormat="1">
      <c r="A352" s="14"/>
      <c r="B352" s="250"/>
      <c r="C352" s="251"/>
      <c r="D352" s="232" t="s">
        <v>135</v>
      </c>
      <c r="E352" s="252" t="s">
        <v>1</v>
      </c>
      <c r="F352" s="253" t="s">
        <v>187</v>
      </c>
      <c r="G352" s="251"/>
      <c r="H352" s="254">
        <v>185</v>
      </c>
      <c r="I352" s="255"/>
      <c r="J352" s="251"/>
      <c r="K352" s="251"/>
      <c r="L352" s="256"/>
      <c r="M352" s="257"/>
      <c r="N352" s="258"/>
      <c r="O352" s="258"/>
      <c r="P352" s="258"/>
      <c r="Q352" s="258"/>
      <c r="R352" s="258"/>
      <c r="S352" s="258"/>
      <c r="T352" s="25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0" t="s">
        <v>135</v>
      </c>
      <c r="AU352" s="260" t="s">
        <v>87</v>
      </c>
      <c r="AV352" s="14" t="s">
        <v>129</v>
      </c>
      <c r="AW352" s="14" t="s">
        <v>34</v>
      </c>
      <c r="AX352" s="14" t="s">
        <v>85</v>
      </c>
      <c r="AY352" s="260" t="s">
        <v>122</v>
      </c>
    </row>
    <row r="353" s="2" customFormat="1" ht="16.5" customHeight="1">
      <c r="A353" s="39"/>
      <c r="B353" s="40"/>
      <c r="C353" s="219" t="s">
        <v>490</v>
      </c>
      <c r="D353" s="219" t="s">
        <v>124</v>
      </c>
      <c r="E353" s="220" t="s">
        <v>491</v>
      </c>
      <c r="F353" s="221" t="s">
        <v>492</v>
      </c>
      <c r="G353" s="222" t="s">
        <v>127</v>
      </c>
      <c r="H353" s="223">
        <v>134.30000000000001</v>
      </c>
      <c r="I353" s="224"/>
      <c r="J353" s="225">
        <f>ROUND(I353*H353,2)</f>
        <v>0</v>
      </c>
      <c r="K353" s="221" t="s">
        <v>128</v>
      </c>
      <c r="L353" s="45"/>
      <c r="M353" s="226" t="s">
        <v>1</v>
      </c>
      <c r="N353" s="227" t="s">
        <v>42</v>
      </c>
      <c r="O353" s="92"/>
      <c r="P353" s="228">
        <f>O353*H353</f>
        <v>0</v>
      </c>
      <c r="Q353" s="228">
        <v>0.0025999999999999999</v>
      </c>
      <c r="R353" s="228">
        <f>Q353*H353</f>
        <v>0.34917999999999999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129</v>
      </c>
      <c r="AT353" s="230" t="s">
        <v>124</v>
      </c>
      <c r="AU353" s="230" t="s">
        <v>87</v>
      </c>
      <c r="AY353" s="18" t="s">
        <v>122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85</v>
      </c>
      <c r="BK353" s="231">
        <f>ROUND(I353*H353,2)</f>
        <v>0</v>
      </c>
      <c r="BL353" s="18" t="s">
        <v>129</v>
      </c>
      <c r="BM353" s="230" t="s">
        <v>493</v>
      </c>
    </row>
    <row r="354" s="2" customFormat="1">
      <c r="A354" s="39"/>
      <c r="B354" s="40"/>
      <c r="C354" s="41"/>
      <c r="D354" s="232" t="s">
        <v>131</v>
      </c>
      <c r="E354" s="41"/>
      <c r="F354" s="233" t="s">
        <v>494</v>
      </c>
      <c r="G354" s="41"/>
      <c r="H354" s="41"/>
      <c r="I354" s="234"/>
      <c r="J354" s="41"/>
      <c r="K354" s="41"/>
      <c r="L354" s="45"/>
      <c r="M354" s="235"/>
      <c r="N354" s="236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131</v>
      </c>
      <c r="AU354" s="18" t="s">
        <v>87</v>
      </c>
    </row>
    <row r="355" s="2" customFormat="1">
      <c r="A355" s="39"/>
      <c r="B355" s="40"/>
      <c r="C355" s="41"/>
      <c r="D355" s="237" t="s">
        <v>133</v>
      </c>
      <c r="E355" s="41"/>
      <c r="F355" s="238" t="s">
        <v>495</v>
      </c>
      <c r="G355" s="41"/>
      <c r="H355" s="41"/>
      <c r="I355" s="234"/>
      <c r="J355" s="41"/>
      <c r="K355" s="41"/>
      <c r="L355" s="45"/>
      <c r="M355" s="235"/>
      <c r="N355" s="236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133</v>
      </c>
      <c r="AU355" s="18" t="s">
        <v>87</v>
      </c>
    </row>
    <row r="356" s="13" customFormat="1">
      <c r="A356" s="13"/>
      <c r="B356" s="239"/>
      <c r="C356" s="240"/>
      <c r="D356" s="232" t="s">
        <v>135</v>
      </c>
      <c r="E356" s="241" t="s">
        <v>1</v>
      </c>
      <c r="F356" s="242" t="s">
        <v>496</v>
      </c>
      <c r="G356" s="240"/>
      <c r="H356" s="243">
        <v>45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135</v>
      </c>
      <c r="AU356" s="249" t="s">
        <v>87</v>
      </c>
      <c r="AV356" s="13" t="s">
        <v>87</v>
      </c>
      <c r="AW356" s="13" t="s">
        <v>34</v>
      </c>
      <c r="AX356" s="13" t="s">
        <v>77</v>
      </c>
      <c r="AY356" s="249" t="s">
        <v>122</v>
      </c>
    </row>
    <row r="357" s="13" customFormat="1">
      <c r="A357" s="13"/>
      <c r="B357" s="239"/>
      <c r="C357" s="240"/>
      <c r="D357" s="232" t="s">
        <v>135</v>
      </c>
      <c r="E357" s="241" t="s">
        <v>1</v>
      </c>
      <c r="F357" s="242" t="s">
        <v>497</v>
      </c>
      <c r="G357" s="240"/>
      <c r="H357" s="243">
        <v>73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135</v>
      </c>
      <c r="AU357" s="249" t="s">
        <v>87</v>
      </c>
      <c r="AV357" s="13" t="s">
        <v>87</v>
      </c>
      <c r="AW357" s="13" t="s">
        <v>34</v>
      </c>
      <c r="AX357" s="13" t="s">
        <v>77</v>
      </c>
      <c r="AY357" s="249" t="s">
        <v>122</v>
      </c>
    </row>
    <row r="358" s="13" customFormat="1">
      <c r="A358" s="13"/>
      <c r="B358" s="239"/>
      <c r="C358" s="240"/>
      <c r="D358" s="232" t="s">
        <v>135</v>
      </c>
      <c r="E358" s="241" t="s">
        <v>1</v>
      </c>
      <c r="F358" s="242" t="s">
        <v>498</v>
      </c>
      <c r="G358" s="240"/>
      <c r="H358" s="243">
        <v>5.5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135</v>
      </c>
      <c r="AU358" s="249" t="s">
        <v>87</v>
      </c>
      <c r="AV358" s="13" t="s">
        <v>87</v>
      </c>
      <c r="AW358" s="13" t="s">
        <v>34</v>
      </c>
      <c r="AX358" s="13" t="s">
        <v>77</v>
      </c>
      <c r="AY358" s="249" t="s">
        <v>122</v>
      </c>
    </row>
    <row r="359" s="13" customFormat="1">
      <c r="A359" s="13"/>
      <c r="B359" s="239"/>
      <c r="C359" s="240"/>
      <c r="D359" s="232" t="s">
        <v>135</v>
      </c>
      <c r="E359" s="241" t="s">
        <v>1</v>
      </c>
      <c r="F359" s="242" t="s">
        <v>499</v>
      </c>
      <c r="G359" s="240"/>
      <c r="H359" s="243">
        <v>10.800000000000001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135</v>
      </c>
      <c r="AU359" s="249" t="s">
        <v>87</v>
      </c>
      <c r="AV359" s="13" t="s">
        <v>87</v>
      </c>
      <c r="AW359" s="13" t="s">
        <v>34</v>
      </c>
      <c r="AX359" s="13" t="s">
        <v>77</v>
      </c>
      <c r="AY359" s="249" t="s">
        <v>122</v>
      </c>
    </row>
    <row r="360" s="14" customFormat="1">
      <c r="A360" s="14"/>
      <c r="B360" s="250"/>
      <c r="C360" s="251"/>
      <c r="D360" s="232" t="s">
        <v>135</v>
      </c>
      <c r="E360" s="252" t="s">
        <v>1</v>
      </c>
      <c r="F360" s="253" t="s">
        <v>187</v>
      </c>
      <c r="G360" s="251"/>
      <c r="H360" s="254">
        <v>134.30000000000001</v>
      </c>
      <c r="I360" s="255"/>
      <c r="J360" s="251"/>
      <c r="K360" s="251"/>
      <c r="L360" s="256"/>
      <c r="M360" s="257"/>
      <c r="N360" s="258"/>
      <c r="O360" s="258"/>
      <c r="P360" s="258"/>
      <c r="Q360" s="258"/>
      <c r="R360" s="258"/>
      <c r="S360" s="258"/>
      <c r="T360" s="25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0" t="s">
        <v>135</v>
      </c>
      <c r="AU360" s="260" t="s">
        <v>87</v>
      </c>
      <c r="AV360" s="14" t="s">
        <v>129</v>
      </c>
      <c r="AW360" s="14" t="s">
        <v>34</v>
      </c>
      <c r="AX360" s="14" t="s">
        <v>85</v>
      </c>
      <c r="AY360" s="260" t="s">
        <v>122</v>
      </c>
    </row>
    <row r="361" s="2" customFormat="1" ht="16.5" customHeight="1">
      <c r="A361" s="39"/>
      <c r="B361" s="40"/>
      <c r="C361" s="219" t="s">
        <v>500</v>
      </c>
      <c r="D361" s="219" t="s">
        <v>124</v>
      </c>
      <c r="E361" s="220" t="s">
        <v>501</v>
      </c>
      <c r="F361" s="221" t="s">
        <v>502</v>
      </c>
      <c r="G361" s="222" t="s">
        <v>127</v>
      </c>
      <c r="H361" s="223">
        <v>85</v>
      </c>
      <c r="I361" s="224"/>
      <c r="J361" s="225">
        <f>ROUND(I361*H361,2)</f>
        <v>0</v>
      </c>
      <c r="K361" s="221" t="s">
        <v>128</v>
      </c>
      <c r="L361" s="45"/>
      <c r="M361" s="226" t="s">
        <v>1</v>
      </c>
      <c r="N361" s="227" t="s">
        <v>42</v>
      </c>
      <c r="O361" s="92"/>
      <c r="P361" s="228">
        <f>O361*H361</f>
        <v>0</v>
      </c>
      <c r="Q361" s="228">
        <v>0.0025999999999999999</v>
      </c>
      <c r="R361" s="228">
        <f>Q361*H361</f>
        <v>0.221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129</v>
      </c>
      <c r="AT361" s="230" t="s">
        <v>124</v>
      </c>
      <c r="AU361" s="230" t="s">
        <v>87</v>
      </c>
      <c r="AY361" s="18" t="s">
        <v>122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85</v>
      </c>
      <c r="BK361" s="231">
        <f>ROUND(I361*H361,2)</f>
        <v>0</v>
      </c>
      <c r="BL361" s="18" t="s">
        <v>129</v>
      </c>
      <c r="BM361" s="230" t="s">
        <v>503</v>
      </c>
    </row>
    <row r="362" s="2" customFormat="1">
      <c r="A362" s="39"/>
      <c r="B362" s="40"/>
      <c r="C362" s="41"/>
      <c r="D362" s="232" t="s">
        <v>131</v>
      </c>
      <c r="E362" s="41"/>
      <c r="F362" s="233" t="s">
        <v>504</v>
      </c>
      <c r="G362" s="41"/>
      <c r="H362" s="41"/>
      <c r="I362" s="234"/>
      <c r="J362" s="41"/>
      <c r="K362" s="41"/>
      <c r="L362" s="45"/>
      <c r="M362" s="235"/>
      <c r="N362" s="236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131</v>
      </c>
      <c r="AU362" s="18" t="s">
        <v>87</v>
      </c>
    </row>
    <row r="363" s="2" customFormat="1">
      <c r="A363" s="39"/>
      <c r="B363" s="40"/>
      <c r="C363" s="41"/>
      <c r="D363" s="237" t="s">
        <v>133</v>
      </c>
      <c r="E363" s="41"/>
      <c r="F363" s="238" t="s">
        <v>505</v>
      </c>
      <c r="G363" s="41"/>
      <c r="H363" s="41"/>
      <c r="I363" s="234"/>
      <c r="J363" s="41"/>
      <c r="K363" s="41"/>
      <c r="L363" s="45"/>
      <c r="M363" s="235"/>
      <c r="N363" s="23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133</v>
      </c>
      <c r="AU363" s="18" t="s">
        <v>87</v>
      </c>
    </row>
    <row r="364" s="13" customFormat="1">
      <c r="A364" s="13"/>
      <c r="B364" s="239"/>
      <c r="C364" s="240"/>
      <c r="D364" s="232" t="s">
        <v>135</v>
      </c>
      <c r="E364" s="241" t="s">
        <v>1</v>
      </c>
      <c r="F364" s="242" t="s">
        <v>506</v>
      </c>
      <c r="G364" s="240"/>
      <c r="H364" s="243">
        <v>85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135</v>
      </c>
      <c r="AU364" s="249" t="s">
        <v>87</v>
      </c>
      <c r="AV364" s="13" t="s">
        <v>87</v>
      </c>
      <c r="AW364" s="13" t="s">
        <v>34</v>
      </c>
      <c r="AX364" s="13" t="s">
        <v>85</v>
      </c>
      <c r="AY364" s="249" t="s">
        <v>122</v>
      </c>
    </row>
    <row r="365" s="2" customFormat="1" ht="16.5" customHeight="1">
      <c r="A365" s="39"/>
      <c r="B365" s="40"/>
      <c r="C365" s="219" t="s">
        <v>507</v>
      </c>
      <c r="D365" s="219" t="s">
        <v>124</v>
      </c>
      <c r="E365" s="220" t="s">
        <v>508</v>
      </c>
      <c r="F365" s="221" t="s">
        <v>509</v>
      </c>
      <c r="G365" s="222" t="s">
        <v>166</v>
      </c>
      <c r="H365" s="223">
        <v>800</v>
      </c>
      <c r="I365" s="224"/>
      <c r="J365" s="225">
        <f>ROUND(I365*H365,2)</f>
        <v>0</v>
      </c>
      <c r="K365" s="221" t="s">
        <v>128</v>
      </c>
      <c r="L365" s="45"/>
      <c r="M365" s="226" t="s">
        <v>1</v>
      </c>
      <c r="N365" s="227" t="s">
        <v>42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129</v>
      </c>
      <c r="AT365" s="230" t="s">
        <v>124</v>
      </c>
      <c r="AU365" s="230" t="s">
        <v>87</v>
      </c>
      <c r="AY365" s="18" t="s">
        <v>122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85</v>
      </c>
      <c r="BK365" s="231">
        <f>ROUND(I365*H365,2)</f>
        <v>0</v>
      </c>
      <c r="BL365" s="18" t="s">
        <v>129</v>
      </c>
      <c r="BM365" s="230" t="s">
        <v>510</v>
      </c>
    </row>
    <row r="366" s="2" customFormat="1">
      <c r="A366" s="39"/>
      <c r="B366" s="40"/>
      <c r="C366" s="41"/>
      <c r="D366" s="232" t="s">
        <v>131</v>
      </c>
      <c r="E366" s="41"/>
      <c r="F366" s="233" t="s">
        <v>511</v>
      </c>
      <c r="G366" s="41"/>
      <c r="H366" s="41"/>
      <c r="I366" s="234"/>
      <c r="J366" s="41"/>
      <c r="K366" s="41"/>
      <c r="L366" s="45"/>
      <c r="M366" s="235"/>
      <c r="N366" s="236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131</v>
      </c>
      <c r="AU366" s="18" t="s">
        <v>87</v>
      </c>
    </row>
    <row r="367" s="2" customFormat="1">
      <c r="A367" s="39"/>
      <c r="B367" s="40"/>
      <c r="C367" s="41"/>
      <c r="D367" s="237" t="s">
        <v>133</v>
      </c>
      <c r="E367" s="41"/>
      <c r="F367" s="238" t="s">
        <v>512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133</v>
      </c>
      <c r="AU367" s="18" t="s">
        <v>87</v>
      </c>
    </row>
    <row r="368" s="13" customFormat="1">
      <c r="A368" s="13"/>
      <c r="B368" s="239"/>
      <c r="C368" s="240"/>
      <c r="D368" s="232" t="s">
        <v>135</v>
      </c>
      <c r="E368" s="241" t="s">
        <v>1</v>
      </c>
      <c r="F368" s="242" t="s">
        <v>513</v>
      </c>
      <c r="G368" s="240"/>
      <c r="H368" s="243">
        <v>800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135</v>
      </c>
      <c r="AU368" s="249" t="s">
        <v>87</v>
      </c>
      <c r="AV368" s="13" t="s">
        <v>87</v>
      </c>
      <c r="AW368" s="13" t="s">
        <v>34</v>
      </c>
      <c r="AX368" s="13" t="s">
        <v>85</v>
      </c>
      <c r="AY368" s="249" t="s">
        <v>122</v>
      </c>
    </row>
    <row r="369" s="2" customFormat="1" ht="16.5" customHeight="1">
      <c r="A369" s="39"/>
      <c r="B369" s="40"/>
      <c r="C369" s="219" t="s">
        <v>514</v>
      </c>
      <c r="D369" s="219" t="s">
        <v>124</v>
      </c>
      <c r="E369" s="220" t="s">
        <v>515</v>
      </c>
      <c r="F369" s="221" t="s">
        <v>516</v>
      </c>
      <c r="G369" s="222" t="s">
        <v>127</v>
      </c>
      <c r="H369" s="223">
        <v>203.19999999999999</v>
      </c>
      <c r="I369" s="224"/>
      <c r="J369" s="225">
        <f>ROUND(I369*H369,2)</f>
        <v>0</v>
      </c>
      <c r="K369" s="221" t="s">
        <v>128</v>
      </c>
      <c r="L369" s="45"/>
      <c r="M369" s="226" t="s">
        <v>1</v>
      </c>
      <c r="N369" s="227" t="s">
        <v>42</v>
      </c>
      <c r="O369" s="92"/>
      <c r="P369" s="228">
        <f>O369*H369</f>
        <v>0</v>
      </c>
      <c r="Q369" s="228">
        <v>1.0000000000000001E-05</v>
      </c>
      <c r="R369" s="228">
        <f>Q369*H369</f>
        <v>0.002032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129</v>
      </c>
      <c r="AT369" s="230" t="s">
        <v>124</v>
      </c>
      <c r="AU369" s="230" t="s">
        <v>87</v>
      </c>
      <c r="AY369" s="18" t="s">
        <v>122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85</v>
      </c>
      <c r="BK369" s="231">
        <f>ROUND(I369*H369,2)</f>
        <v>0</v>
      </c>
      <c r="BL369" s="18" t="s">
        <v>129</v>
      </c>
      <c r="BM369" s="230" t="s">
        <v>517</v>
      </c>
    </row>
    <row r="370" s="2" customFormat="1">
      <c r="A370" s="39"/>
      <c r="B370" s="40"/>
      <c r="C370" s="41"/>
      <c r="D370" s="232" t="s">
        <v>131</v>
      </c>
      <c r="E370" s="41"/>
      <c r="F370" s="233" t="s">
        <v>518</v>
      </c>
      <c r="G370" s="41"/>
      <c r="H370" s="41"/>
      <c r="I370" s="234"/>
      <c r="J370" s="41"/>
      <c r="K370" s="41"/>
      <c r="L370" s="45"/>
      <c r="M370" s="235"/>
      <c r="N370" s="236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131</v>
      </c>
      <c r="AU370" s="18" t="s">
        <v>87</v>
      </c>
    </row>
    <row r="371" s="2" customFormat="1">
      <c r="A371" s="39"/>
      <c r="B371" s="40"/>
      <c r="C371" s="41"/>
      <c r="D371" s="237" t="s">
        <v>133</v>
      </c>
      <c r="E371" s="41"/>
      <c r="F371" s="238" t="s">
        <v>519</v>
      </c>
      <c r="G371" s="41"/>
      <c r="H371" s="41"/>
      <c r="I371" s="234"/>
      <c r="J371" s="41"/>
      <c r="K371" s="41"/>
      <c r="L371" s="45"/>
      <c r="M371" s="235"/>
      <c r="N371" s="236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133</v>
      </c>
      <c r="AU371" s="18" t="s">
        <v>87</v>
      </c>
    </row>
    <row r="372" s="13" customFormat="1">
      <c r="A372" s="13"/>
      <c r="B372" s="239"/>
      <c r="C372" s="240"/>
      <c r="D372" s="232" t="s">
        <v>135</v>
      </c>
      <c r="E372" s="241" t="s">
        <v>1</v>
      </c>
      <c r="F372" s="242" t="s">
        <v>520</v>
      </c>
      <c r="G372" s="240"/>
      <c r="H372" s="243">
        <v>203.19999999999999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135</v>
      </c>
      <c r="AU372" s="249" t="s">
        <v>87</v>
      </c>
      <c r="AV372" s="13" t="s">
        <v>87</v>
      </c>
      <c r="AW372" s="13" t="s">
        <v>34</v>
      </c>
      <c r="AX372" s="13" t="s">
        <v>85</v>
      </c>
      <c r="AY372" s="249" t="s">
        <v>122</v>
      </c>
    </row>
    <row r="373" s="2" customFormat="1" ht="16.5" customHeight="1">
      <c r="A373" s="39"/>
      <c r="B373" s="40"/>
      <c r="C373" s="219" t="s">
        <v>521</v>
      </c>
      <c r="D373" s="219" t="s">
        <v>124</v>
      </c>
      <c r="E373" s="220" t="s">
        <v>522</v>
      </c>
      <c r="F373" s="221" t="s">
        <v>523</v>
      </c>
      <c r="G373" s="222" t="s">
        <v>166</v>
      </c>
      <c r="H373" s="223">
        <v>388</v>
      </c>
      <c r="I373" s="224"/>
      <c r="J373" s="225">
        <f>ROUND(I373*H373,2)</f>
        <v>0</v>
      </c>
      <c r="K373" s="221" t="s">
        <v>128</v>
      </c>
      <c r="L373" s="45"/>
      <c r="M373" s="226" t="s">
        <v>1</v>
      </c>
      <c r="N373" s="227" t="s">
        <v>42</v>
      </c>
      <c r="O373" s="92"/>
      <c r="P373" s="228">
        <f>O373*H373</f>
        <v>0</v>
      </c>
      <c r="Q373" s="228">
        <v>0.071900000000000006</v>
      </c>
      <c r="R373" s="228">
        <f>Q373*H373</f>
        <v>27.897200000000002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129</v>
      </c>
      <c r="AT373" s="230" t="s">
        <v>124</v>
      </c>
      <c r="AU373" s="230" t="s">
        <v>87</v>
      </c>
      <c r="AY373" s="18" t="s">
        <v>122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85</v>
      </c>
      <c r="BK373" s="231">
        <f>ROUND(I373*H373,2)</f>
        <v>0</v>
      </c>
      <c r="BL373" s="18" t="s">
        <v>129</v>
      </c>
      <c r="BM373" s="230" t="s">
        <v>524</v>
      </c>
    </row>
    <row r="374" s="2" customFormat="1">
      <c r="A374" s="39"/>
      <c r="B374" s="40"/>
      <c r="C374" s="41"/>
      <c r="D374" s="232" t="s">
        <v>131</v>
      </c>
      <c r="E374" s="41"/>
      <c r="F374" s="233" t="s">
        <v>525</v>
      </c>
      <c r="G374" s="41"/>
      <c r="H374" s="41"/>
      <c r="I374" s="234"/>
      <c r="J374" s="41"/>
      <c r="K374" s="41"/>
      <c r="L374" s="45"/>
      <c r="M374" s="235"/>
      <c r="N374" s="23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131</v>
      </c>
      <c r="AU374" s="18" t="s">
        <v>87</v>
      </c>
    </row>
    <row r="375" s="2" customFormat="1">
      <c r="A375" s="39"/>
      <c r="B375" s="40"/>
      <c r="C375" s="41"/>
      <c r="D375" s="237" t="s">
        <v>133</v>
      </c>
      <c r="E375" s="41"/>
      <c r="F375" s="238" t="s">
        <v>526</v>
      </c>
      <c r="G375" s="41"/>
      <c r="H375" s="41"/>
      <c r="I375" s="234"/>
      <c r="J375" s="41"/>
      <c r="K375" s="41"/>
      <c r="L375" s="45"/>
      <c r="M375" s="235"/>
      <c r="N375" s="236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133</v>
      </c>
      <c r="AU375" s="18" t="s">
        <v>87</v>
      </c>
    </row>
    <row r="376" s="13" customFormat="1">
      <c r="A376" s="13"/>
      <c r="B376" s="239"/>
      <c r="C376" s="240"/>
      <c r="D376" s="232" t="s">
        <v>135</v>
      </c>
      <c r="E376" s="241" t="s">
        <v>1</v>
      </c>
      <c r="F376" s="242" t="s">
        <v>527</v>
      </c>
      <c r="G376" s="240"/>
      <c r="H376" s="243">
        <v>388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135</v>
      </c>
      <c r="AU376" s="249" t="s">
        <v>87</v>
      </c>
      <c r="AV376" s="13" t="s">
        <v>87</v>
      </c>
      <c r="AW376" s="13" t="s">
        <v>34</v>
      </c>
      <c r="AX376" s="13" t="s">
        <v>85</v>
      </c>
      <c r="AY376" s="249" t="s">
        <v>122</v>
      </c>
    </row>
    <row r="377" s="2" customFormat="1" ht="16.5" customHeight="1">
      <c r="A377" s="39"/>
      <c r="B377" s="40"/>
      <c r="C377" s="261" t="s">
        <v>528</v>
      </c>
      <c r="D377" s="261" t="s">
        <v>219</v>
      </c>
      <c r="E377" s="262" t="s">
        <v>529</v>
      </c>
      <c r="F377" s="263" t="s">
        <v>530</v>
      </c>
      <c r="G377" s="264" t="s">
        <v>127</v>
      </c>
      <c r="H377" s="265">
        <v>7.7599999999999998</v>
      </c>
      <c r="I377" s="266"/>
      <c r="J377" s="267">
        <f>ROUND(I377*H377,2)</f>
        <v>0</v>
      </c>
      <c r="K377" s="263" t="s">
        <v>128</v>
      </c>
      <c r="L377" s="268"/>
      <c r="M377" s="269" t="s">
        <v>1</v>
      </c>
      <c r="N377" s="270" t="s">
        <v>42</v>
      </c>
      <c r="O377" s="92"/>
      <c r="P377" s="228">
        <f>O377*H377</f>
        <v>0</v>
      </c>
      <c r="Q377" s="228">
        <v>0.222</v>
      </c>
      <c r="R377" s="228">
        <f>Q377*H377</f>
        <v>1.72272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178</v>
      </c>
      <c r="AT377" s="230" t="s">
        <v>219</v>
      </c>
      <c r="AU377" s="230" t="s">
        <v>87</v>
      </c>
      <c r="AY377" s="18" t="s">
        <v>122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85</v>
      </c>
      <c r="BK377" s="231">
        <f>ROUND(I377*H377,2)</f>
        <v>0</v>
      </c>
      <c r="BL377" s="18" t="s">
        <v>129</v>
      </c>
      <c r="BM377" s="230" t="s">
        <v>531</v>
      </c>
    </row>
    <row r="378" s="2" customFormat="1">
      <c r="A378" s="39"/>
      <c r="B378" s="40"/>
      <c r="C378" s="41"/>
      <c r="D378" s="232" t="s">
        <v>131</v>
      </c>
      <c r="E378" s="41"/>
      <c r="F378" s="233" t="s">
        <v>530</v>
      </c>
      <c r="G378" s="41"/>
      <c r="H378" s="41"/>
      <c r="I378" s="234"/>
      <c r="J378" s="41"/>
      <c r="K378" s="41"/>
      <c r="L378" s="45"/>
      <c r="M378" s="235"/>
      <c r="N378" s="236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131</v>
      </c>
      <c r="AU378" s="18" t="s">
        <v>87</v>
      </c>
    </row>
    <row r="379" s="13" customFormat="1">
      <c r="A379" s="13"/>
      <c r="B379" s="239"/>
      <c r="C379" s="240"/>
      <c r="D379" s="232" t="s">
        <v>135</v>
      </c>
      <c r="E379" s="241" t="s">
        <v>1</v>
      </c>
      <c r="F379" s="242" t="s">
        <v>532</v>
      </c>
      <c r="G379" s="240"/>
      <c r="H379" s="243">
        <v>7.7599999999999998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135</v>
      </c>
      <c r="AU379" s="249" t="s">
        <v>87</v>
      </c>
      <c r="AV379" s="13" t="s">
        <v>87</v>
      </c>
      <c r="AW379" s="13" t="s">
        <v>34</v>
      </c>
      <c r="AX379" s="13" t="s">
        <v>85</v>
      </c>
      <c r="AY379" s="249" t="s">
        <v>122</v>
      </c>
    </row>
    <row r="380" s="2" customFormat="1" ht="21.75" customHeight="1">
      <c r="A380" s="39"/>
      <c r="B380" s="40"/>
      <c r="C380" s="219" t="s">
        <v>533</v>
      </c>
      <c r="D380" s="219" t="s">
        <v>124</v>
      </c>
      <c r="E380" s="220" t="s">
        <v>534</v>
      </c>
      <c r="F380" s="221" t="s">
        <v>535</v>
      </c>
      <c r="G380" s="222" t="s">
        <v>166</v>
      </c>
      <c r="H380" s="223">
        <v>78</v>
      </c>
      <c r="I380" s="224"/>
      <c r="J380" s="225">
        <f>ROUND(I380*H380,2)</f>
        <v>0</v>
      </c>
      <c r="K380" s="221" t="s">
        <v>128</v>
      </c>
      <c r="L380" s="45"/>
      <c r="M380" s="226" t="s">
        <v>1</v>
      </c>
      <c r="N380" s="227" t="s">
        <v>42</v>
      </c>
      <c r="O380" s="92"/>
      <c r="P380" s="228">
        <f>O380*H380</f>
        <v>0</v>
      </c>
      <c r="Q380" s="228">
        <v>0.00059999999999999995</v>
      </c>
      <c r="R380" s="228">
        <f>Q380*H380</f>
        <v>0.046799999999999994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129</v>
      </c>
      <c r="AT380" s="230" t="s">
        <v>124</v>
      </c>
      <c r="AU380" s="230" t="s">
        <v>87</v>
      </c>
      <c r="AY380" s="18" t="s">
        <v>122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85</v>
      </c>
      <c r="BK380" s="231">
        <f>ROUND(I380*H380,2)</f>
        <v>0</v>
      </c>
      <c r="BL380" s="18" t="s">
        <v>129</v>
      </c>
      <c r="BM380" s="230" t="s">
        <v>536</v>
      </c>
    </row>
    <row r="381" s="2" customFormat="1">
      <c r="A381" s="39"/>
      <c r="B381" s="40"/>
      <c r="C381" s="41"/>
      <c r="D381" s="232" t="s">
        <v>131</v>
      </c>
      <c r="E381" s="41"/>
      <c r="F381" s="233" t="s">
        <v>537</v>
      </c>
      <c r="G381" s="41"/>
      <c r="H381" s="41"/>
      <c r="I381" s="234"/>
      <c r="J381" s="41"/>
      <c r="K381" s="41"/>
      <c r="L381" s="45"/>
      <c r="M381" s="235"/>
      <c r="N381" s="236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131</v>
      </c>
      <c r="AU381" s="18" t="s">
        <v>87</v>
      </c>
    </row>
    <row r="382" s="2" customFormat="1">
      <c r="A382" s="39"/>
      <c r="B382" s="40"/>
      <c r="C382" s="41"/>
      <c r="D382" s="237" t="s">
        <v>133</v>
      </c>
      <c r="E382" s="41"/>
      <c r="F382" s="238" t="s">
        <v>538</v>
      </c>
      <c r="G382" s="41"/>
      <c r="H382" s="41"/>
      <c r="I382" s="234"/>
      <c r="J382" s="41"/>
      <c r="K382" s="41"/>
      <c r="L382" s="45"/>
      <c r="M382" s="235"/>
      <c r="N382" s="236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133</v>
      </c>
      <c r="AU382" s="18" t="s">
        <v>87</v>
      </c>
    </row>
    <row r="383" s="13" customFormat="1">
      <c r="A383" s="13"/>
      <c r="B383" s="239"/>
      <c r="C383" s="240"/>
      <c r="D383" s="232" t="s">
        <v>135</v>
      </c>
      <c r="E383" s="241" t="s">
        <v>1</v>
      </c>
      <c r="F383" s="242" t="s">
        <v>539</v>
      </c>
      <c r="G383" s="240"/>
      <c r="H383" s="243">
        <v>78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135</v>
      </c>
      <c r="AU383" s="249" t="s">
        <v>87</v>
      </c>
      <c r="AV383" s="13" t="s">
        <v>87</v>
      </c>
      <c r="AW383" s="13" t="s">
        <v>34</v>
      </c>
      <c r="AX383" s="13" t="s">
        <v>85</v>
      </c>
      <c r="AY383" s="249" t="s">
        <v>122</v>
      </c>
    </row>
    <row r="384" s="2" customFormat="1" ht="16.5" customHeight="1">
      <c r="A384" s="39"/>
      <c r="B384" s="40"/>
      <c r="C384" s="219" t="s">
        <v>540</v>
      </c>
      <c r="D384" s="219" t="s">
        <v>124</v>
      </c>
      <c r="E384" s="220" t="s">
        <v>541</v>
      </c>
      <c r="F384" s="221" t="s">
        <v>542</v>
      </c>
      <c r="G384" s="222" t="s">
        <v>166</v>
      </c>
      <c r="H384" s="223">
        <v>78</v>
      </c>
      <c r="I384" s="224"/>
      <c r="J384" s="225">
        <f>ROUND(I384*H384,2)</f>
        <v>0</v>
      </c>
      <c r="K384" s="221" t="s">
        <v>128</v>
      </c>
      <c r="L384" s="45"/>
      <c r="M384" s="226" t="s">
        <v>1</v>
      </c>
      <c r="N384" s="227" t="s">
        <v>42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129</v>
      </c>
      <c r="AT384" s="230" t="s">
        <v>124</v>
      </c>
      <c r="AU384" s="230" t="s">
        <v>87</v>
      </c>
      <c r="AY384" s="18" t="s">
        <v>122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85</v>
      </c>
      <c r="BK384" s="231">
        <f>ROUND(I384*H384,2)</f>
        <v>0</v>
      </c>
      <c r="BL384" s="18" t="s">
        <v>129</v>
      </c>
      <c r="BM384" s="230" t="s">
        <v>543</v>
      </c>
    </row>
    <row r="385" s="2" customFormat="1">
      <c r="A385" s="39"/>
      <c r="B385" s="40"/>
      <c r="C385" s="41"/>
      <c r="D385" s="232" t="s">
        <v>131</v>
      </c>
      <c r="E385" s="41"/>
      <c r="F385" s="233" t="s">
        <v>544</v>
      </c>
      <c r="G385" s="41"/>
      <c r="H385" s="41"/>
      <c r="I385" s="234"/>
      <c r="J385" s="41"/>
      <c r="K385" s="41"/>
      <c r="L385" s="45"/>
      <c r="M385" s="235"/>
      <c r="N385" s="236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131</v>
      </c>
      <c r="AU385" s="18" t="s">
        <v>87</v>
      </c>
    </row>
    <row r="386" s="2" customFormat="1">
      <c r="A386" s="39"/>
      <c r="B386" s="40"/>
      <c r="C386" s="41"/>
      <c r="D386" s="237" t="s">
        <v>133</v>
      </c>
      <c r="E386" s="41"/>
      <c r="F386" s="238" t="s">
        <v>545</v>
      </c>
      <c r="G386" s="41"/>
      <c r="H386" s="41"/>
      <c r="I386" s="234"/>
      <c r="J386" s="41"/>
      <c r="K386" s="41"/>
      <c r="L386" s="45"/>
      <c r="M386" s="235"/>
      <c r="N386" s="236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133</v>
      </c>
      <c r="AU386" s="18" t="s">
        <v>87</v>
      </c>
    </row>
    <row r="387" s="13" customFormat="1">
      <c r="A387" s="13"/>
      <c r="B387" s="239"/>
      <c r="C387" s="240"/>
      <c r="D387" s="232" t="s">
        <v>135</v>
      </c>
      <c r="E387" s="241" t="s">
        <v>1</v>
      </c>
      <c r="F387" s="242" t="s">
        <v>546</v>
      </c>
      <c r="G387" s="240"/>
      <c r="H387" s="243">
        <v>78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135</v>
      </c>
      <c r="AU387" s="249" t="s">
        <v>87</v>
      </c>
      <c r="AV387" s="13" t="s">
        <v>87</v>
      </c>
      <c r="AW387" s="13" t="s">
        <v>34</v>
      </c>
      <c r="AX387" s="13" t="s">
        <v>85</v>
      </c>
      <c r="AY387" s="249" t="s">
        <v>122</v>
      </c>
    </row>
    <row r="388" s="2" customFormat="1" ht="16.5" customHeight="1">
      <c r="A388" s="39"/>
      <c r="B388" s="40"/>
      <c r="C388" s="219" t="s">
        <v>547</v>
      </c>
      <c r="D388" s="219" t="s">
        <v>124</v>
      </c>
      <c r="E388" s="220" t="s">
        <v>548</v>
      </c>
      <c r="F388" s="221" t="s">
        <v>549</v>
      </c>
      <c r="G388" s="222" t="s">
        <v>127</v>
      </c>
      <c r="H388" s="223">
        <v>1909</v>
      </c>
      <c r="I388" s="224"/>
      <c r="J388" s="225">
        <f>ROUND(I388*H388,2)</f>
        <v>0</v>
      </c>
      <c r="K388" s="221" t="s">
        <v>128</v>
      </c>
      <c r="L388" s="45"/>
      <c r="M388" s="226" t="s">
        <v>1</v>
      </c>
      <c r="N388" s="227" t="s">
        <v>42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0.02</v>
      </c>
      <c r="T388" s="229">
        <f>S388*H388</f>
        <v>38.18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129</v>
      </c>
      <c r="AT388" s="230" t="s">
        <v>124</v>
      </c>
      <c r="AU388" s="230" t="s">
        <v>87</v>
      </c>
      <c r="AY388" s="18" t="s">
        <v>122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85</v>
      </c>
      <c r="BK388" s="231">
        <f>ROUND(I388*H388,2)</f>
        <v>0</v>
      </c>
      <c r="BL388" s="18" t="s">
        <v>129</v>
      </c>
      <c r="BM388" s="230" t="s">
        <v>550</v>
      </c>
    </row>
    <row r="389" s="2" customFormat="1">
      <c r="A389" s="39"/>
      <c r="B389" s="40"/>
      <c r="C389" s="41"/>
      <c r="D389" s="232" t="s">
        <v>131</v>
      </c>
      <c r="E389" s="41"/>
      <c r="F389" s="233" t="s">
        <v>551</v>
      </c>
      <c r="G389" s="41"/>
      <c r="H389" s="41"/>
      <c r="I389" s="234"/>
      <c r="J389" s="41"/>
      <c r="K389" s="41"/>
      <c r="L389" s="45"/>
      <c r="M389" s="235"/>
      <c r="N389" s="236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131</v>
      </c>
      <c r="AU389" s="18" t="s">
        <v>87</v>
      </c>
    </row>
    <row r="390" s="2" customFormat="1">
      <c r="A390" s="39"/>
      <c r="B390" s="40"/>
      <c r="C390" s="41"/>
      <c r="D390" s="237" t="s">
        <v>133</v>
      </c>
      <c r="E390" s="41"/>
      <c r="F390" s="238" t="s">
        <v>552</v>
      </c>
      <c r="G390" s="41"/>
      <c r="H390" s="41"/>
      <c r="I390" s="234"/>
      <c r="J390" s="41"/>
      <c r="K390" s="41"/>
      <c r="L390" s="45"/>
      <c r="M390" s="235"/>
      <c r="N390" s="236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133</v>
      </c>
      <c r="AU390" s="18" t="s">
        <v>87</v>
      </c>
    </row>
    <row r="391" s="13" customFormat="1">
      <c r="A391" s="13"/>
      <c r="B391" s="239"/>
      <c r="C391" s="240"/>
      <c r="D391" s="232" t="s">
        <v>135</v>
      </c>
      <c r="E391" s="241" t="s">
        <v>1</v>
      </c>
      <c r="F391" s="242" t="s">
        <v>553</v>
      </c>
      <c r="G391" s="240"/>
      <c r="H391" s="243">
        <v>1909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135</v>
      </c>
      <c r="AU391" s="249" t="s">
        <v>87</v>
      </c>
      <c r="AV391" s="13" t="s">
        <v>87</v>
      </c>
      <c r="AW391" s="13" t="s">
        <v>34</v>
      </c>
      <c r="AX391" s="13" t="s">
        <v>85</v>
      </c>
      <c r="AY391" s="249" t="s">
        <v>122</v>
      </c>
    </row>
    <row r="392" s="2" customFormat="1" ht="16.5" customHeight="1">
      <c r="A392" s="39"/>
      <c r="B392" s="40"/>
      <c r="C392" s="219" t="s">
        <v>554</v>
      </c>
      <c r="D392" s="219" t="s">
        <v>124</v>
      </c>
      <c r="E392" s="220" t="s">
        <v>555</v>
      </c>
      <c r="F392" s="221" t="s">
        <v>556</v>
      </c>
      <c r="G392" s="222" t="s">
        <v>127</v>
      </c>
      <c r="H392" s="223">
        <v>31.039999999999999</v>
      </c>
      <c r="I392" s="224"/>
      <c r="J392" s="225">
        <f>ROUND(I392*H392,2)</f>
        <v>0</v>
      </c>
      <c r="K392" s="221" t="s">
        <v>128</v>
      </c>
      <c r="L392" s="45"/>
      <c r="M392" s="226" t="s">
        <v>1</v>
      </c>
      <c r="N392" s="227" t="s">
        <v>42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129</v>
      </c>
      <c r="AT392" s="230" t="s">
        <v>124</v>
      </c>
      <c r="AU392" s="230" t="s">
        <v>87</v>
      </c>
      <c r="AY392" s="18" t="s">
        <v>122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85</v>
      </c>
      <c r="BK392" s="231">
        <f>ROUND(I392*H392,2)</f>
        <v>0</v>
      </c>
      <c r="BL392" s="18" t="s">
        <v>129</v>
      </c>
      <c r="BM392" s="230" t="s">
        <v>557</v>
      </c>
    </row>
    <row r="393" s="2" customFormat="1">
      <c r="A393" s="39"/>
      <c r="B393" s="40"/>
      <c r="C393" s="41"/>
      <c r="D393" s="232" t="s">
        <v>131</v>
      </c>
      <c r="E393" s="41"/>
      <c r="F393" s="233" t="s">
        <v>558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131</v>
      </c>
      <c r="AU393" s="18" t="s">
        <v>87</v>
      </c>
    </row>
    <row r="394" s="2" customFormat="1">
      <c r="A394" s="39"/>
      <c r="B394" s="40"/>
      <c r="C394" s="41"/>
      <c r="D394" s="237" t="s">
        <v>133</v>
      </c>
      <c r="E394" s="41"/>
      <c r="F394" s="238" t="s">
        <v>559</v>
      </c>
      <c r="G394" s="41"/>
      <c r="H394" s="41"/>
      <c r="I394" s="234"/>
      <c r="J394" s="41"/>
      <c r="K394" s="41"/>
      <c r="L394" s="45"/>
      <c r="M394" s="235"/>
      <c r="N394" s="236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133</v>
      </c>
      <c r="AU394" s="18" t="s">
        <v>87</v>
      </c>
    </row>
    <row r="395" s="13" customFormat="1">
      <c r="A395" s="13"/>
      <c r="B395" s="239"/>
      <c r="C395" s="240"/>
      <c r="D395" s="232" t="s">
        <v>135</v>
      </c>
      <c r="E395" s="241" t="s">
        <v>1</v>
      </c>
      <c r="F395" s="242" t="s">
        <v>560</v>
      </c>
      <c r="G395" s="240"/>
      <c r="H395" s="243">
        <v>31.039999999999999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135</v>
      </c>
      <c r="AU395" s="249" t="s">
        <v>87</v>
      </c>
      <c r="AV395" s="13" t="s">
        <v>87</v>
      </c>
      <c r="AW395" s="13" t="s">
        <v>34</v>
      </c>
      <c r="AX395" s="13" t="s">
        <v>85</v>
      </c>
      <c r="AY395" s="249" t="s">
        <v>122</v>
      </c>
    </row>
    <row r="396" s="12" customFormat="1" ht="22.8" customHeight="1">
      <c r="A396" s="12"/>
      <c r="B396" s="203"/>
      <c r="C396" s="204"/>
      <c r="D396" s="205" t="s">
        <v>76</v>
      </c>
      <c r="E396" s="217" t="s">
        <v>561</v>
      </c>
      <c r="F396" s="217" t="s">
        <v>562</v>
      </c>
      <c r="G396" s="204"/>
      <c r="H396" s="204"/>
      <c r="I396" s="207"/>
      <c r="J396" s="218">
        <f>BK396</f>
        <v>0</v>
      </c>
      <c r="K396" s="204"/>
      <c r="L396" s="209"/>
      <c r="M396" s="210"/>
      <c r="N396" s="211"/>
      <c r="O396" s="211"/>
      <c r="P396" s="212">
        <f>SUM(P397:P429)</f>
        <v>0</v>
      </c>
      <c r="Q396" s="211"/>
      <c r="R396" s="212">
        <f>SUM(R397:R429)</f>
        <v>0</v>
      </c>
      <c r="S396" s="211"/>
      <c r="T396" s="213">
        <f>SUM(T397:T429)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4" t="s">
        <v>85</v>
      </c>
      <c r="AT396" s="215" t="s">
        <v>76</v>
      </c>
      <c r="AU396" s="215" t="s">
        <v>85</v>
      </c>
      <c r="AY396" s="214" t="s">
        <v>122</v>
      </c>
      <c r="BK396" s="216">
        <f>SUM(BK397:BK429)</f>
        <v>0</v>
      </c>
    </row>
    <row r="397" s="2" customFormat="1" ht="16.5" customHeight="1">
      <c r="A397" s="39"/>
      <c r="B397" s="40"/>
      <c r="C397" s="219" t="s">
        <v>563</v>
      </c>
      <c r="D397" s="219" t="s">
        <v>124</v>
      </c>
      <c r="E397" s="220" t="s">
        <v>564</v>
      </c>
      <c r="F397" s="221" t="s">
        <v>565</v>
      </c>
      <c r="G397" s="222" t="s">
        <v>199</v>
      </c>
      <c r="H397" s="223">
        <v>450.08600000000001</v>
      </c>
      <c r="I397" s="224"/>
      <c r="J397" s="225">
        <f>ROUND(I397*H397,2)</f>
        <v>0</v>
      </c>
      <c r="K397" s="221" t="s">
        <v>128</v>
      </c>
      <c r="L397" s="45"/>
      <c r="M397" s="226" t="s">
        <v>1</v>
      </c>
      <c r="N397" s="227" t="s">
        <v>42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129</v>
      </c>
      <c r="AT397" s="230" t="s">
        <v>124</v>
      </c>
      <c r="AU397" s="230" t="s">
        <v>87</v>
      </c>
      <c r="AY397" s="18" t="s">
        <v>122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85</v>
      </c>
      <c r="BK397" s="231">
        <f>ROUND(I397*H397,2)</f>
        <v>0</v>
      </c>
      <c r="BL397" s="18" t="s">
        <v>129</v>
      </c>
      <c r="BM397" s="230" t="s">
        <v>566</v>
      </c>
    </row>
    <row r="398" s="2" customFormat="1">
      <c r="A398" s="39"/>
      <c r="B398" s="40"/>
      <c r="C398" s="41"/>
      <c r="D398" s="232" t="s">
        <v>131</v>
      </c>
      <c r="E398" s="41"/>
      <c r="F398" s="233" t="s">
        <v>567</v>
      </c>
      <c r="G398" s="41"/>
      <c r="H398" s="41"/>
      <c r="I398" s="234"/>
      <c r="J398" s="41"/>
      <c r="K398" s="41"/>
      <c r="L398" s="45"/>
      <c r="M398" s="235"/>
      <c r="N398" s="236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131</v>
      </c>
      <c r="AU398" s="18" t="s">
        <v>87</v>
      </c>
    </row>
    <row r="399" s="2" customFormat="1">
      <c r="A399" s="39"/>
      <c r="B399" s="40"/>
      <c r="C399" s="41"/>
      <c r="D399" s="237" t="s">
        <v>133</v>
      </c>
      <c r="E399" s="41"/>
      <c r="F399" s="238" t="s">
        <v>568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133</v>
      </c>
      <c r="AU399" s="18" t="s">
        <v>87</v>
      </c>
    </row>
    <row r="400" s="15" customFormat="1">
      <c r="A400" s="15"/>
      <c r="B400" s="271"/>
      <c r="C400" s="272"/>
      <c r="D400" s="232" t="s">
        <v>135</v>
      </c>
      <c r="E400" s="273" t="s">
        <v>1</v>
      </c>
      <c r="F400" s="274" t="s">
        <v>569</v>
      </c>
      <c r="G400" s="272"/>
      <c r="H400" s="273" t="s">
        <v>1</v>
      </c>
      <c r="I400" s="275"/>
      <c r="J400" s="272"/>
      <c r="K400" s="272"/>
      <c r="L400" s="276"/>
      <c r="M400" s="277"/>
      <c r="N400" s="278"/>
      <c r="O400" s="278"/>
      <c r="P400" s="278"/>
      <c r="Q400" s="278"/>
      <c r="R400" s="278"/>
      <c r="S400" s="278"/>
      <c r="T400" s="279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80" t="s">
        <v>135</v>
      </c>
      <c r="AU400" s="280" t="s">
        <v>87</v>
      </c>
      <c r="AV400" s="15" t="s">
        <v>85</v>
      </c>
      <c r="AW400" s="15" t="s">
        <v>34</v>
      </c>
      <c r="AX400" s="15" t="s">
        <v>77</v>
      </c>
      <c r="AY400" s="280" t="s">
        <v>122</v>
      </c>
    </row>
    <row r="401" s="13" customFormat="1">
      <c r="A401" s="13"/>
      <c r="B401" s="239"/>
      <c r="C401" s="240"/>
      <c r="D401" s="232" t="s">
        <v>135</v>
      </c>
      <c r="E401" s="241" t="s">
        <v>1</v>
      </c>
      <c r="F401" s="242" t="s">
        <v>570</v>
      </c>
      <c r="G401" s="240"/>
      <c r="H401" s="243">
        <v>4.0499999999999998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135</v>
      </c>
      <c r="AU401" s="249" t="s">
        <v>87</v>
      </c>
      <c r="AV401" s="13" t="s">
        <v>87</v>
      </c>
      <c r="AW401" s="13" t="s">
        <v>34</v>
      </c>
      <c r="AX401" s="13" t="s">
        <v>77</v>
      </c>
      <c r="AY401" s="249" t="s">
        <v>122</v>
      </c>
    </row>
    <row r="402" s="13" customFormat="1">
      <c r="A402" s="13"/>
      <c r="B402" s="239"/>
      <c r="C402" s="240"/>
      <c r="D402" s="232" t="s">
        <v>135</v>
      </c>
      <c r="E402" s="241" t="s">
        <v>1</v>
      </c>
      <c r="F402" s="242" t="s">
        <v>571</v>
      </c>
      <c r="G402" s="240"/>
      <c r="H402" s="243">
        <v>1.1000000000000001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135</v>
      </c>
      <c r="AU402" s="249" t="s">
        <v>87</v>
      </c>
      <c r="AV402" s="13" t="s">
        <v>87</v>
      </c>
      <c r="AW402" s="13" t="s">
        <v>34</v>
      </c>
      <c r="AX402" s="13" t="s">
        <v>77</v>
      </c>
      <c r="AY402" s="249" t="s">
        <v>122</v>
      </c>
    </row>
    <row r="403" s="16" customFormat="1">
      <c r="A403" s="16"/>
      <c r="B403" s="281"/>
      <c r="C403" s="282"/>
      <c r="D403" s="232" t="s">
        <v>135</v>
      </c>
      <c r="E403" s="283" t="s">
        <v>1</v>
      </c>
      <c r="F403" s="284" t="s">
        <v>572</v>
      </c>
      <c r="G403" s="282"/>
      <c r="H403" s="285">
        <v>5.1500000000000004</v>
      </c>
      <c r="I403" s="286"/>
      <c r="J403" s="282"/>
      <c r="K403" s="282"/>
      <c r="L403" s="287"/>
      <c r="M403" s="288"/>
      <c r="N403" s="289"/>
      <c r="O403" s="289"/>
      <c r="P403" s="289"/>
      <c r="Q403" s="289"/>
      <c r="R403" s="289"/>
      <c r="S403" s="289"/>
      <c r="T403" s="290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291" t="s">
        <v>135</v>
      </c>
      <c r="AU403" s="291" t="s">
        <v>87</v>
      </c>
      <c r="AV403" s="16" t="s">
        <v>143</v>
      </c>
      <c r="AW403" s="16" t="s">
        <v>34</v>
      </c>
      <c r="AX403" s="16" t="s">
        <v>77</v>
      </c>
      <c r="AY403" s="291" t="s">
        <v>122</v>
      </c>
    </row>
    <row r="404" s="15" customFormat="1">
      <c r="A404" s="15"/>
      <c r="B404" s="271"/>
      <c r="C404" s="272"/>
      <c r="D404" s="232" t="s">
        <v>135</v>
      </c>
      <c r="E404" s="273" t="s">
        <v>1</v>
      </c>
      <c r="F404" s="274" t="s">
        <v>573</v>
      </c>
      <c r="G404" s="272"/>
      <c r="H404" s="273" t="s">
        <v>1</v>
      </c>
      <c r="I404" s="275"/>
      <c r="J404" s="272"/>
      <c r="K404" s="272"/>
      <c r="L404" s="276"/>
      <c r="M404" s="277"/>
      <c r="N404" s="278"/>
      <c r="O404" s="278"/>
      <c r="P404" s="278"/>
      <c r="Q404" s="278"/>
      <c r="R404" s="278"/>
      <c r="S404" s="278"/>
      <c r="T404" s="279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80" t="s">
        <v>135</v>
      </c>
      <c r="AU404" s="280" t="s">
        <v>87</v>
      </c>
      <c r="AV404" s="15" t="s">
        <v>85</v>
      </c>
      <c r="AW404" s="15" t="s">
        <v>34</v>
      </c>
      <c r="AX404" s="15" t="s">
        <v>77</v>
      </c>
      <c r="AY404" s="280" t="s">
        <v>122</v>
      </c>
    </row>
    <row r="405" s="13" customFormat="1">
      <c r="A405" s="13"/>
      <c r="B405" s="239"/>
      <c r="C405" s="240"/>
      <c r="D405" s="232" t="s">
        <v>135</v>
      </c>
      <c r="E405" s="241" t="s">
        <v>1</v>
      </c>
      <c r="F405" s="242" t="s">
        <v>574</v>
      </c>
      <c r="G405" s="240"/>
      <c r="H405" s="243">
        <v>109.2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135</v>
      </c>
      <c r="AU405" s="249" t="s">
        <v>87</v>
      </c>
      <c r="AV405" s="13" t="s">
        <v>87</v>
      </c>
      <c r="AW405" s="13" t="s">
        <v>34</v>
      </c>
      <c r="AX405" s="13" t="s">
        <v>77</v>
      </c>
      <c r="AY405" s="249" t="s">
        <v>122</v>
      </c>
    </row>
    <row r="406" s="16" customFormat="1">
      <c r="A406" s="16"/>
      <c r="B406" s="281"/>
      <c r="C406" s="282"/>
      <c r="D406" s="232" t="s">
        <v>135</v>
      </c>
      <c r="E406" s="283" t="s">
        <v>1</v>
      </c>
      <c r="F406" s="284" t="s">
        <v>572</v>
      </c>
      <c r="G406" s="282"/>
      <c r="H406" s="285">
        <v>109.2</v>
      </c>
      <c r="I406" s="286"/>
      <c r="J406" s="282"/>
      <c r="K406" s="282"/>
      <c r="L406" s="287"/>
      <c r="M406" s="288"/>
      <c r="N406" s="289"/>
      <c r="O406" s="289"/>
      <c r="P406" s="289"/>
      <c r="Q406" s="289"/>
      <c r="R406" s="289"/>
      <c r="S406" s="289"/>
      <c r="T406" s="290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T406" s="291" t="s">
        <v>135</v>
      </c>
      <c r="AU406" s="291" t="s">
        <v>87</v>
      </c>
      <c r="AV406" s="16" t="s">
        <v>143</v>
      </c>
      <c r="AW406" s="16" t="s">
        <v>34</v>
      </c>
      <c r="AX406" s="16" t="s">
        <v>77</v>
      </c>
      <c r="AY406" s="291" t="s">
        <v>122</v>
      </c>
    </row>
    <row r="407" s="15" customFormat="1">
      <c r="A407" s="15"/>
      <c r="B407" s="271"/>
      <c r="C407" s="272"/>
      <c r="D407" s="232" t="s">
        <v>135</v>
      </c>
      <c r="E407" s="273" t="s">
        <v>1</v>
      </c>
      <c r="F407" s="274" t="s">
        <v>575</v>
      </c>
      <c r="G407" s="272"/>
      <c r="H407" s="273" t="s">
        <v>1</v>
      </c>
      <c r="I407" s="275"/>
      <c r="J407" s="272"/>
      <c r="K407" s="272"/>
      <c r="L407" s="276"/>
      <c r="M407" s="277"/>
      <c r="N407" s="278"/>
      <c r="O407" s="278"/>
      <c r="P407" s="278"/>
      <c r="Q407" s="278"/>
      <c r="R407" s="278"/>
      <c r="S407" s="278"/>
      <c r="T407" s="279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80" t="s">
        <v>135</v>
      </c>
      <c r="AU407" s="280" t="s">
        <v>87</v>
      </c>
      <c r="AV407" s="15" t="s">
        <v>85</v>
      </c>
      <c r="AW407" s="15" t="s">
        <v>34</v>
      </c>
      <c r="AX407" s="15" t="s">
        <v>77</v>
      </c>
      <c r="AY407" s="280" t="s">
        <v>122</v>
      </c>
    </row>
    <row r="408" s="13" customFormat="1">
      <c r="A408" s="13"/>
      <c r="B408" s="239"/>
      <c r="C408" s="240"/>
      <c r="D408" s="232" t="s">
        <v>135</v>
      </c>
      <c r="E408" s="241" t="s">
        <v>1</v>
      </c>
      <c r="F408" s="242" t="s">
        <v>576</v>
      </c>
      <c r="G408" s="240"/>
      <c r="H408" s="243">
        <v>218.28</v>
      </c>
      <c r="I408" s="244"/>
      <c r="J408" s="240"/>
      <c r="K408" s="240"/>
      <c r="L408" s="245"/>
      <c r="M408" s="246"/>
      <c r="N408" s="247"/>
      <c r="O408" s="247"/>
      <c r="P408" s="247"/>
      <c r="Q408" s="247"/>
      <c r="R408" s="247"/>
      <c r="S408" s="247"/>
      <c r="T408" s="24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9" t="s">
        <v>135</v>
      </c>
      <c r="AU408" s="249" t="s">
        <v>87</v>
      </c>
      <c r="AV408" s="13" t="s">
        <v>87</v>
      </c>
      <c r="AW408" s="13" t="s">
        <v>34</v>
      </c>
      <c r="AX408" s="13" t="s">
        <v>77</v>
      </c>
      <c r="AY408" s="249" t="s">
        <v>122</v>
      </c>
    </row>
    <row r="409" s="13" customFormat="1">
      <c r="A409" s="13"/>
      <c r="B409" s="239"/>
      <c r="C409" s="240"/>
      <c r="D409" s="232" t="s">
        <v>135</v>
      </c>
      <c r="E409" s="241" t="s">
        <v>1</v>
      </c>
      <c r="F409" s="242" t="s">
        <v>577</v>
      </c>
      <c r="G409" s="240"/>
      <c r="H409" s="243">
        <v>52.415999999999997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135</v>
      </c>
      <c r="AU409" s="249" t="s">
        <v>87</v>
      </c>
      <c r="AV409" s="13" t="s">
        <v>87</v>
      </c>
      <c r="AW409" s="13" t="s">
        <v>34</v>
      </c>
      <c r="AX409" s="13" t="s">
        <v>77</v>
      </c>
      <c r="AY409" s="249" t="s">
        <v>122</v>
      </c>
    </row>
    <row r="410" s="13" customFormat="1">
      <c r="A410" s="13"/>
      <c r="B410" s="239"/>
      <c r="C410" s="240"/>
      <c r="D410" s="232" t="s">
        <v>135</v>
      </c>
      <c r="E410" s="241" t="s">
        <v>1</v>
      </c>
      <c r="F410" s="242" t="s">
        <v>578</v>
      </c>
      <c r="G410" s="240"/>
      <c r="H410" s="243">
        <v>61.152000000000001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135</v>
      </c>
      <c r="AU410" s="249" t="s">
        <v>87</v>
      </c>
      <c r="AV410" s="13" t="s">
        <v>87</v>
      </c>
      <c r="AW410" s="13" t="s">
        <v>34</v>
      </c>
      <c r="AX410" s="13" t="s">
        <v>77</v>
      </c>
      <c r="AY410" s="249" t="s">
        <v>122</v>
      </c>
    </row>
    <row r="411" s="13" customFormat="1">
      <c r="A411" s="13"/>
      <c r="B411" s="239"/>
      <c r="C411" s="240"/>
      <c r="D411" s="232" t="s">
        <v>135</v>
      </c>
      <c r="E411" s="241" t="s">
        <v>1</v>
      </c>
      <c r="F411" s="242" t="s">
        <v>579</v>
      </c>
      <c r="G411" s="240"/>
      <c r="H411" s="243">
        <v>3.8879999999999999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135</v>
      </c>
      <c r="AU411" s="249" t="s">
        <v>87</v>
      </c>
      <c r="AV411" s="13" t="s">
        <v>87</v>
      </c>
      <c r="AW411" s="13" t="s">
        <v>34</v>
      </c>
      <c r="AX411" s="13" t="s">
        <v>77</v>
      </c>
      <c r="AY411" s="249" t="s">
        <v>122</v>
      </c>
    </row>
    <row r="412" s="16" customFormat="1">
      <c r="A412" s="16"/>
      <c r="B412" s="281"/>
      <c r="C412" s="282"/>
      <c r="D412" s="232" t="s">
        <v>135</v>
      </c>
      <c r="E412" s="283" t="s">
        <v>1</v>
      </c>
      <c r="F412" s="284" t="s">
        <v>572</v>
      </c>
      <c r="G412" s="282"/>
      <c r="H412" s="285">
        <v>335.73599999999999</v>
      </c>
      <c r="I412" s="286"/>
      <c r="J412" s="282"/>
      <c r="K412" s="282"/>
      <c r="L412" s="287"/>
      <c r="M412" s="288"/>
      <c r="N412" s="289"/>
      <c r="O412" s="289"/>
      <c r="P412" s="289"/>
      <c r="Q412" s="289"/>
      <c r="R412" s="289"/>
      <c r="S412" s="289"/>
      <c r="T412" s="290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91" t="s">
        <v>135</v>
      </c>
      <c r="AU412" s="291" t="s">
        <v>87</v>
      </c>
      <c r="AV412" s="16" t="s">
        <v>143</v>
      </c>
      <c r="AW412" s="16" t="s">
        <v>34</v>
      </c>
      <c r="AX412" s="16" t="s">
        <v>77</v>
      </c>
      <c r="AY412" s="291" t="s">
        <v>122</v>
      </c>
    </row>
    <row r="413" s="14" customFormat="1">
      <c r="A413" s="14"/>
      <c r="B413" s="250"/>
      <c r="C413" s="251"/>
      <c r="D413" s="232" t="s">
        <v>135</v>
      </c>
      <c r="E413" s="252" t="s">
        <v>1</v>
      </c>
      <c r="F413" s="253" t="s">
        <v>187</v>
      </c>
      <c r="G413" s="251"/>
      <c r="H413" s="254">
        <v>450.08599999999996</v>
      </c>
      <c r="I413" s="255"/>
      <c r="J413" s="251"/>
      <c r="K413" s="251"/>
      <c r="L413" s="256"/>
      <c r="M413" s="257"/>
      <c r="N413" s="258"/>
      <c r="O413" s="258"/>
      <c r="P413" s="258"/>
      <c r="Q413" s="258"/>
      <c r="R413" s="258"/>
      <c r="S413" s="258"/>
      <c r="T413" s="25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0" t="s">
        <v>135</v>
      </c>
      <c r="AU413" s="260" t="s">
        <v>87</v>
      </c>
      <c r="AV413" s="14" t="s">
        <v>129</v>
      </c>
      <c r="AW413" s="14" t="s">
        <v>34</v>
      </c>
      <c r="AX413" s="14" t="s">
        <v>85</v>
      </c>
      <c r="AY413" s="260" t="s">
        <v>122</v>
      </c>
    </row>
    <row r="414" s="2" customFormat="1" ht="16.5" customHeight="1">
      <c r="A414" s="39"/>
      <c r="B414" s="40"/>
      <c r="C414" s="219" t="s">
        <v>580</v>
      </c>
      <c r="D414" s="219" t="s">
        <v>124</v>
      </c>
      <c r="E414" s="220" t="s">
        <v>581</v>
      </c>
      <c r="F414" s="221" t="s">
        <v>582</v>
      </c>
      <c r="G414" s="222" t="s">
        <v>199</v>
      </c>
      <c r="H414" s="223">
        <v>4050.7739999999999</v>
      </c>
      <c r="I414" s="224"/>
      <c r="J414" s="225">
        <f>ROUND(I414*H414,2)</f>
        <v>0</v>
      </c>
      <c r="K414" s="221" t="s">
        <v>128</v>
      </c>
      <c r="L414" s="45"/>
      <c r="M414" s="226" t="s">
        <v>1</v>
      </c>
      <c r="N414" s="227" t="s">
        <v>42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129</v>
      </c>
      <c r="AT414" s="230" t="s">
        <v>124</v>
      </c>
      <c r="AU414" s="230" t="s">
        <v>87</v>
      </c>
      <c r="AY414" s="18" t="s">
        <v>122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85</v>
      </c>
      <c r="BK414" s="231">
        <f>ROUND(I414*H414,2)</f>
        <v>0</v>
      </c>
      <c r="BL414" s="18" t="s">
        <v>129</v>
      </c>
      <c r="BM414" s="230" t="s">
        <v>583</v>
      </c>
    </row>
    <row r="415" s="2" customFormat="1">
      <c r="A415" s="39"/>
      <c r="B415" s="40"/>
      <c r="C415" s="41"/>
      <c r="D415" s="232" t="s">
        <v>131</v>
      </c>
      <c r="E415" s="41"/>
      <c r="F415" s="233" t="s">
        <v>584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131</v>
      </c>
      <c r="AU415" s="18" t="s">
        <v>87</v>
      </c>
    </row>
    <row r="416" s="2" customFormat="1">
      <c r="A416" s="39"/>
      <c r="B416" s="40"/>
      <c r="C416" s="41"/>
      <c r="D416" s="237" t="s">
        <v>133</v>
      </c>
      <c r="E416" s="41"/>
      <c r="F416" s="238" t="s">
        <v>585</v>
      </c>
      <c r="G416" s="41"/>
      <c r="H416" s="41"/>
      <c r="I416" s="234"/>
      <c r="J416" s="41"/>
      <c r="K416" s="41"/>
      <c r="L416" s="45"/>
      <c r="M416" s="235"/>
      <c r="N416" s="236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133</v>
      </c>
      <c r="AU416" s="18" t="s">
        <v>87</v>
      </c>
    </row>
    <row r="417" s="13" customFormat="1">
      <c r="A417" s="13"/>
      <c r="B417" s="239"/>
      <c r="C417" s="240"/>
      <c r="D417" s="232" t="s">
        <v>135</v>
      </c>
      <c r="E417" s="241" t="s">
        <v>1</v>
      </c>
      <c r="F417" s="242" t="s">
        <v>586</v>
      </c>
      <c r="G417" s="240"/>
      <c r="H417" s="243">
        <v>4050.7739999999999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135</v>
      </c>
      <c r="AU417" s="249" t="s">
        <v>87</v>
      </c>
      <c r="AV417" s="13" t="s">
        <v>87</v>
      </c>
      <c r="AW417" s="13" t="s">
        <v>34</v>
      </c>
      <c r="AX417" s="13" t="s">
        <v>85</v>
      </c>
      <c r="AY417" s="249" t="s">
        <v>122</v>
      </c>
    </row>
    <row r="418" s="2" customFormat="1" ht="24.15" customHeight="1">
      <c r="A418" s="39"/>
      <c r="B418" s="40"/>
      <c r="C418" s="219" t="s">
        <v>587</v>
      </c>
      <c r="D418" s="219" t="s">
        <v>124</v>
      </c>
      <c r="E418" s="220" t="s">
        <v>588</v>
      </c>
      <c r="F418" s="221" t="s">
        <v>589</v>
      </c>
      <c r="G418" s="222" t="s">
        <v>199</v>
      </c>
      <c r="H418" s="223">
        <v>5.1500000000000004</v>
      </c>
      <c r="I418" s="224"/>
      <c r="J418" s="225">
        <f>ROUND(I418*H418,2)</f>
        <v>0</v>
      </c>
      <c r="K418" s="221" t="s">
        <v>128</v>
      </c>
      <c r="L418" s="45"/>
      <c r="M418" s="226" t="s">
        <v>1</v>
      </c>
      <c r="N418" s="227" t="s">
        <v>42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129</v>
      </c>
      <c r="AT418" s="230" t="s">
        <v>124</v>
      </c>
      <c r="AU418" s="230" t="s">
        <v>87</v>
      </c>
      <c r="AY418" s="18" t="s">
        <v>122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85</v>
      </c>
      <c r="BK418" s="231">
        <f>ROUND(I418*H418,2)</f>
        <v>0</v>
      </c>
      <c r="BL418" s="18" t="s">
        <v>129</v>
      </c>
      <c r="BM418" s="230" t="s">
        <v>590</v>
      </c>
    </row>
    <row r="419" s="2" customFormat="1">
      <c r="A419" s="39"/>
      <c r="B419" s="40"/>
      <c r="C419" s="41"/>
      <c r="D419" s="232" t="s">
        <v>131</v>
      </c>
      <c r="E419" s="41"/>
      <c r="F419" s="233" t="s">
        <v>591</v>
      </c>
      <c r="G419" s="41"/>
      <c r="H419" s="41"/>
      <c r="I419" s="234"/>
      <c r="J419" s="41"/>
      <c r="K419" s="41"/>
      <c r="L419" s="45"/>
      <c r="M419" s="235"/>
      <c r="N419" s="236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131</v>
      </c>
      <c r="AU419" s="18" t="s">
        <v>87</v>
      </c>
    </row>
    <row r="420" s="2" customFormat="1">
      <c r="A420" s="39"/>
      <c r="B420" s="40"/>
      <c r="C420" s="41"/>
      <c r="D420" s="237" t="s">
        <v>133</v>
      </c>
      <c r="E420" s="41"/>
      <c r="F420" s="238" t="s">
        <v>592</v>
      </c>
      <c r="G420" s="41"/>
      <c r="H420" s="41"/>
      <c r="I420" s="234"/>
      <c r="J420" s="41"/>
      <c r="K420" s="41"/>
      <c r="L420" s="45"/>
      <c r="M420" s="235"/>
      <c r="N420" s="236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133</v>
      </c>
      <c r="AU420" s="18" t="s">
        <v>87</v>
      </c>
    </row>
    <row r="421" s="13" customFormat="1">
      <c r="A421" s="13"/>
      <c r="B421" s="239"/>
      <c r="C421" s="240"/>
      <c r="D421" s="232" t="s">
        <v>135</v>
      </c>
      <c r="E421" s="241" t="s">
        <v>1</v>
      </c>
      <c r="F421" s="242" t="s">
        <v>593</v>
      </c>
      <c r="G421" s="240"/>
      <c r="H421" s="243">
        <v>5.1500000000000004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135</v>
      </c>
      <c r="AU421" s="249" t="s">
        <v>87</v>
      </c>
      <c r="AV421" s="13" t="s">
        <v>87</v>
      </c>
      <c r="AW421" s="13" t="s">
        <v>34</v>
      </c>
      <c r="AX421" s="13" t="s">
        <v>85</v>
      </c>
      <c r="AY421" s="249" t="s">
        <v>122</v>
      </c>
    </row>
    <row r="422" s="2" customFormat="1" ht="24.15" customHeight="1">
      <c r="A422" s="39"/>
      <c r="B422" s="40"/>
      <c r="C422" s="219" t="s">
        <v>594</v>
      </c>
      <c r="D422" s="219" t="s">
        <v>124</v>
      </c>
      <c r="E422" s="220" t="s">
        <v>595</v>
      </c>
      <c r="F422" s="221" t="s">
        <v>596</v>
      </c>
      <c r="G422" s="222" t="s">
        <v>199</v>
      </c>
      <c r="H422" s="223">
        <v>109.2</v>
      </c>
      <c r="I422" s="224"/>
      <c r="J422" s="225">
        <f>ROUND(I422*H422,2)</f>
        <v>0</v>
      </c>
      <c r="K422" s="221" t="s">
        <v>128</v>
      </c>
      <c r="L422" s="45"/>
      <c r="M422" s="226" t="s">
        <v>1</v>
      </c>
      <c r="N422" s="227" t="s">
        <v>42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129</v>
      </c>
      <c r="AT422" s="230" t="s">
        <v>124</v>
      </c>
      <c r="AU422" s="230" t="s">
        <v>87</v>
      </c>
      <c r="AY422" s="18" t="s">
        <v>122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85</v>
      </c>
      <c r="BK422" s="231">
        <f>ROUND(I422*H422,2)</f>
        <v>0</v>
      </c>
      <c r="BL422" s="18" t="s">
        <v>129</v>
      </c>
      <c r="BM422" s="230" t="s">
        <v>597</v>
      </c>
    </row>
    <row r="423" s="2" customFormat="1">
      <c r="A423" s="39"/>
      <c r="B423" s="40"/>
      <c r="C423" s="41"/>
      <c r="D423" s="232" t="s">
        <v>131</v>
      </c>
      <c r="E423" s="41"/>
      <c r="F423" s="233" t="s">
        <v>201</v>
      </c>
      <c r="G423" s="41"/>
      <c r="H423" s="41"/>
      <c r="I423" s="234"/>
      <c r="J423" s="41"/>
      <c r="K423" s="41"/>
      <c r="L423" s="45"/>
      <c r="M423" s="235"/>
      <c r="N423" s="236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131</v>
      </c>
      <c r="AU423" s="18" t="s">
        <v>87</v>
      </c>
    </row>
    <row r="424" s="2" customFormat="1">
      <c r="A424" s="39"/>
      <c r="B424" s="40"/>
      <c r="C424" s="41"/>
      <c r="D424" s="237" t="s">
        <v>133</v>
      </c>
      <c r="E424" s="41"/>
      <c r="F424" s="238" t="s">
        <v>598</v>
      </c>
      <c r="G424" s="41"/>
      <c r="H424" s="41"/>
      <c r="I424" s="234"/>
      <c r="J424" s="41"/>
      <c r="K424" s="41"/>
      <c r="L424" s="45"/>
      <c r="M424" s="235"/>
      <c r="N424" s="236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133</v>
      </c>
      <c r="AU424" s="18" t="s">
        <v>87</v>
      </c>
    </row>
    <row r="425" s="13" customFormat="1">
      <c r="A425" s="13"/>
      <c r="B425" s="239"/>
      <c r="C425" s="240"/>
      <c r="D425" s="232" t="s">
        <v>135</v>
      </c>
      <c r="E425" s="241" t="s">
        <v>1</v>
      </c>
      <c r="F425" s="242" t="s">
        <v>599</v>
      </c>
      <c r="G425" s="240"/>
      <c r="H425" s="243">
        <v>109.2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135</v>
      </c>
      <c r="AU425" s="249" t="s">
        <v>87</v>
      </c>
      <c r="AV425" s="13" t="s">
        <v>87</v>
      </c>
      <c r="AW425" s="13" t="s">
        <v>34</v>
      </c>
      <c r="AX425" s="13" t="s">
        <v>85</v>
      </c>
      <c r="AY425" s="249" t="s">
        <v>122</v>
      </c>
    </row>
    <row r="426" s="2" customFormat="1" ht="24.15" customHeight="1">
      <c r="A426" s="39"/>
      <c r="B426" s="40"/>
      <c r="C426" s="219" t="s">
        <v>600</v>
      </c>
      <c r="D426" s="219" t="s">
        <v>124</v>
      </c>
      <c r="E426" s="220" t="s">
        <v>601</v>
      </c>
      <c r="F426" s="221" t="s">
        <v>602</v>
      </c>
      <c r="G426" s="222" t="s">
        <v>199</v>
      </c>
      <c r="H426" s="223">
        <v>335.73599999999999</v>
      </c>
      <c r="I426" s="224"/>
      <c r="J426" s="225">
        <f>ROUND(I426*H426,2)</f>
        <v>0</v>
      </c>
      <c r="K426" s="221" t="s">
        <v>128</v>
      </c>
      <c r="L426" s="45"/>
      <c r="M426" s="226" t="s">
        <v>1</v>
      </c>
      <c r="N426" s="227" t="s">
        <v>42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129</v>
      </c>
      <c r="AT426" s="230" t="s">
        <v>124</v>
      </c>
      <c r="AU426" s="230" t="s">
        <v>87</v>
      </c>
      <c r="AY426" s="18" t="s">
        <v>122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85</v>
      </c>
      <c r="BK426" s="231">
        <f>ROUND(I426*H426,2)</f>
        <v>0</v>
      </c>
      <c r="BL426" s="18" t="s">
        <v>129</v>
      </c>
      <c r="BM426" s="230" t="s">
        <v>603</v>
      </c>
    </row>
    <row r="427" s="2" customFormat="1">
      <c r="A427" s="39"/>
      <c r="B427" s="40"/>
      <c r="C427" s="41"/>
      <c r="D427" s="232" t="s">
        <v>131</v>
      </c>
      <c r="E427" s="41"/>
      <c r="F427" s="233" t="s">
        <v>604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131</v>
      </c>
      <c r="AU427" s="18" t="s">
        <v>87</v>
      </c>
    </row>
    <row r="428" s="2" customFormat="1">
      <c r="A428" s="39"/>
      <c r="B428" s="40"/>
      <c r="C428" s="41"/>
      <c r="D428" s="237" t="s">
        <v>133</v>
      </c>
      <c r="E428" s="41"/>
      <c r="F428" s="238" t="s">
        <v>605</v>
      </c>
      <c r="G428" s="41"/>
      <c r="H428" s="41"/>
      <c r="I428" s="234"/>
      <c r="J428" s="41"/>
      <c r="K428" s="41"/>
      <c r="L428" s="45"/>
      <c r="M428" s="235"/>
      <c r="N428" s="236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133</v>
      </c>
      <c r="AU428" s="18" t="s">
        <v>87</v>
      </c>
    </row>
    <row r="429" s="13" customFormat="1">
      <c r="A429" s="13"/>
      <c r="B429" s="239"/>
      <c r="C429" s="240"/>
      <c r="D429" s="232" t="s">
        <v>135</v>
      </c>
      <c r="E429" s="241" t="s">
        <v>1</v>
      </c>
      <c r="F429" s="242" t="s">
        <v>606</v>
      </c>
      <c r="G429" s="240"/>
      <c r="H429" s="243">
        <v>335.73599999999999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135</v>
      </c>
      <c r="AU429" s="249" t="s">
        <v>87</v>
      </c>
      <c r="AV429" s="13" t="s">
        <v>87</v>
      </c>
      <c r="AW429" s="13" t="s">
        <v>34</v>
      </c>
      <c r="AX429" s="13" t="s">
        <v>85</v>
      </c>
      <c r="AY429" s="249" t="s">
        <v>122</v>
      </c>
    </row>
    <row r="430" s="12" customFormat="1" ht="22.8" customHeight="1">
      <c r="A430" s="12"/>
      <c r="B430" s="203"/>
      <c r="C430" s="204"/>
      <c r="D430" s="205" t="s">
        <v>76</v>
      </c>
      <c r="E430" s="217" t="s">
        <v>607</v>
      </c>
      <c r="F430" s="217" t="s">
        <v>608</v>
      </c>
      <c r="G430" s="204"/>
      <c r="H430" s="204"/>
      <c r="I430" s="207"/>
      <c r="J430" s="218">
        <f>BK430</f>
        <v>0</v>
      </c>
      <c r="K430" s="204"/>
      <c r="L430" s="209"/>
      <c r="M430" s="210"/>
      <c r="N430" s="211"/>
      <c r="O430" s="211"/>
      <c r="P430" s="212">
        <f>SUM(P431:P433)</f>
        <v>0</v>
      </c>
      <c r="Q430" s="211"/>
      <c r="R430" s="212">
        <f>SUM(R431:R433)</f>
        <v>0</v>
      </c>
      <c r="S430" s="211"/>
      <c r="T430" s="213">
        <f>SUM(T431:T433)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4" t="s">
        <v>85</v>
      </c>
      <c r="AT430" s="215" t="s">
        <v>76</v>
      </c>
      <c r="AU430" s="215" t="s">
        <v>85</v>
      </c>
      <c r="AY430" s="214" t="s">
        <v>122</v>
      </c>
      <c r="BK430" s="216">
        <f>SUM(BK431:BK433)</f>
        <v>0</v>
      </c>
    </row>
    <row r="431" s="2" customFormat="1" ht="21.75" customHeight="1">
      <c r="A431" s="39"/>
      <c r="B431" s="40"/>
      <c r="C431" s="219" t="s">
        <v>609</v>
      </c>
      <c r="D431" s="219" t="s">
        <v>124</v>
      </c>
      <c r="E431" s="220" t="s">
        <v>610</v>
      </c>
      <c r="F431" s="221" t="s">
        <v>611</v>
      </c>
      <c r="G431" s="222" t="s">
        <v>199</v>
      </c>
      <c r="H431" s="223">
        <v>139.012</v>
      </c>
      <c r="I431" s="224"/>
      <c r="J431" s="225">
        <f>ROUND(I431*H431,2)</f>
        <v>0</v>
      </c>
      <c r="K431" s="221" t="s">
        <v>128</v>
      </c>
      <c r="L431" s="45"/>
      <c r="M431" s="226" t="s">
        <v>1</v>
      </c>
      <c r="N431" s="227" t="s">
        <v>42</v>
      </c>
      <c r="O431" s="92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129</v>
      </c>
      <c r="AT431" s="230" t="s">
        <v>124</v>
      </c>
      <c r="AU431" s="230" t="s">
        <v>87</v>
      </c>
      <c r="AY431" s="18" t="s">
        <v>122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85</v>
      </c>
      <c r="BK431" s="231">
        <f>ROUND(I431*H431,2)</f>
        <v>0</v>
      </c>
      <c r="BL431" s="18" t="s">
        <v>129</v>
      </c>
      <c r="BM431" s="230" t="s">
        <v>612</v>
      </c>
    </row>
    <row r="432" s="2" customFormat="1">
      <c r="A432" s="39"/>
      <c r="B432" s="40"/>
      <c r="C432" s="41"/>
      <c r="D432" s="232" t="s">
        <v>131</v>
      </c>
      <c r="E432" s="41"/>
      <c r="F432" s="233" t="s">
        <v>613</v>
      </c>
      <c r="G432" s="41"/>
      <c r="H432" s="41"/>
      <c r="I432" s="234"/>
      <c r="J432" s="41"/>
      <c r="K432" s="41"/>
      <c r="L432" s="45"/>
      <c r="M432" s="235"/>
      <c r="N432" s="236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131</v>
      </c>
      <c r="AU432" s="18" t="s">
        <v>87</v>
      </c>
    </row>
    <row r="433" s="2" customFormat="1">
      <c r="A433" s="39"/>
      <c r="B433" s="40"/>
      <c r="C433" s="41"/>
      <c r="D433" s="237" t="s">
        <v>133</v>
      </c>
      <c r="E433" s="41"/>
      <c r="F433" s="238" t="s">
        <v>614</v>
      </c>
      <c r="G433" s="41"/>
      <c r="H433" s="41"/>
      <c r="I433" s="234"/>
      <c r="J433" s="41"/>
      <c r="K433" s="41"/>
      <c r="L433" s="45"/>
      <c r="M433" s="292"/>
      <c r="N433" s="293"/>
      <c r="O433" s="294"/>
      <c r="P433" s="294"/>
      <c r="Q433" s="294"/>
      <c r="R433" s="294"/>
      <c r="S433" s="294"/>
      <c r="T433" s="295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133</v>
      </c>
      <c r="AU433" s="18" t="s">
        <v>87</v>
      </c>
    </row>
    <row r="434" s="2" customFormat="1" ht="6.96" customHeight="1">
      <c r="A434" s="39"/>
      <c r="B434" s="67"/>
      <c r="C434" s="68"/>
      <c r="D434" s="68"/>
      <c r="E434" s="68"/>
      <c r="F434" s="68"/>
      <c r="G434" s="68"/>
      <c r="H434" s="68"/>
      <c r="I434" s="68"/>
      <c r="J434" s="68"/>
      <c r="K434" s="68"/>
      <c r="L434" s="45"/>
      <c r="M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</row>
  </sheetData>
  <sheetProtection sheet="1" autoFilter="0" formatColumns="0" formatRows="0" objects="1" scenarios="1" spinCount="100000" saltValue="9kjZvpm4stSi6gl94s6do6oWshCr+BUiK5XJTXbu9xrdmrlnKR5WCHCwVxJRuk0H7ATyGR6UdW3WQMrdmij7Qg==" hashValue="s6sOiWOxtnemcZJ3PeH9yC+KNDVk86+23mQ2lwwtwJ08FQs78TN1gfxBEYyUxh/nPjmuoqI1ZGD+kmqr4kHBWg==" algorithmName="SHA-512" password="CC35"/>
  <autoFilter ref="C122:K43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5_02/113107184"/>
    <hyperlink ref="F132" r:id="rId2" display="https://podminky.urs.cz/item/CS_URS_2025_02/113107212"/>
    <hyperlink ref="F136" r:id="rId3" display="https://podminky.urs.cz/item/CS_URS_2025_02/113154514"/>
    <hyperlink ref="F140" r:id="rId4" display="https://podminky.urs.cz/item/CS_URS_2025_02/113154515"/>
    <hyperlink ref="F144" r:id="rId5" display="https://podminky.urs.cz/item/CS_URS_2025_02/113154543"/>
    <hyperlink ref="F148" r:id="rId6" display="https://podminky.urs.cz/item/CS_URS_2025_02/113202111"/>
    <hyperlink ref="F152" r:id="rId7" display="https://podminky.urs.cz/item/CS_URS_2025_02/113203111"/>
    <hyperlink ref="F156" r:id="rId8" display="https://podminky.urs.cz/item/CS_URS_2025_02/131251201"/>
    <hyperlink ref="F162" r:id="rId9" display="https://podminky.urs.cz/item/CS_URS_2025_02/162751117"/>
    <hyperlink ref="F168" r:id="rId10" display="https://podminky.urs.cz/item/CS_URS_2025_02/171201231"/>
    <hyperlink ref="F172" r:id="rId11" display="https://podminky.urs.cz/item/CS_URS_2025_02/171251201"/>
    <hyperlink ref="F176" r:id="rId12" display="https://podminky.urs.cz/item/CS_URS_2025_02/174151101"/>
    <hyperlink ref="F187" r:id="rId13" display="https://podminky.urs.cz/item/CS_URS_2025_02/175111101"/>
    <hyperlink ref="F194" r:id="rId14" display="https://podminky.urs.cz/item/CS_URS_2025_02/181951112"/>
    <hyperlink ref="F199" r:id="rId15" display="https://podminky.urs.cz/item/CS_URS_2025_02/567122114"/>
    <hyperlink ref="F203" r:id="rId16" display="https://podminky.urs.cz/item/CS_URS_2025_02/573191111"/>
    <hyperlink ref="F207" r:id="rId17" display="https://podminky.urs.cz/item/CS_URS_2025_02/565155201"/>
    <hyperlink ref="F211" r:id="rId18" display="https://podminky.urs.cz/item/CS_URS_2025_02/573231106"/>
    <hyperlink ref="F215" r:id="rId19" display="https://podminky.urs.cz/item/CS_URS_2025_02/577155032"/>
    <hyperlink ref="F219" r:id="rId20" display="https://podminky.urs.cz/item/CS_URS_2025_02/577144141"/>
    <hyperlink ref="F227" r:id="rId21" display="https://podminky.urs.cz/item/CS_URS_2025_02/871313123"/>
    <hyperlink ref="F234" r:id="rId22" display="https://podminky.urs.cz/item/CS_URS_2025_02/877310310"/>
    <hyperlink ref="F240" r:id="rId23" display="https://podminky.urs.cz/item/CS_URS_2025_02/890211851"/>
    <hyperlink ref="F244" r:id="rId24" display="https://podminky.urs.cz/item/CS_URS_2025_02/895941342"/>
    <hyperlink ref="F250" r:id="rId25" display="https://podminky.urs.cz/item/CS_URS_2025_02/895941351"/>
    <hyperlink ref="F256" r:id="rId26" display="https://podminky.urs.cz/item/CS_URS_2025_02/895941362"/>
    <hyperlink ref="F262" r:id="rId27" display="https://podminky.urs.cz/item/CS_URS_2025_02/895941367"/>
    <hyperlink ref="F268" r:id="rId28" display="https://podminky.urs.cz/item/CS_URS_2025_02/899201211"/>
    <hyperlink ref="F272" r:id="rId29" display="https://podminky.urs.cz/item/CS_URS_2025_02/899204112"/>
    <hyperlink ref="F278" r:id="rId30" display="https://podminky.urs.cz/item/CS_URS_2025_02/899102211"/>
    <hyperlink ref="F284" r:id="rId31" display="https://podminky.urs.cz/item/CS_URS_2025_02/899104112"/>
    <hyperlink ref="F290" r:id="rId32" display="https://podminky.urs.cz/item/CS_URS_2025_02/899401112"/>
    <hyperlink ref="F295" r:id="rId33" display="https://podminky.urs.cz/item/CS_URS_2025_02/915111111"/>
    <hyperlink ref="F301" r:id="rId34" display="https://podminky.urs.cz/item/CS_URS_2025_02/915111121"/>
    <hyperlink ref="F305" r:id="rId35" display="https://podminky.urs.cz/item/CS_URS_2025_02/915121111"/>
    <hyperlink ref="F309" r:id="rId36" display="https://podminky.urs.cz/item/CS_URS_2025_02/915121121"/>
    <hyperlink ref="F315" r:id="rId37" display="https://podminky.urs.cz/item/CS_URS_2025_02/915131111"/>
    <hyperlink ref="F325" r:id="rId38" display="https://podminky.urs.cz/item/CS_URS_2025_02/915131112"/>
    <hyperlink ref="F331" r:id="rId39" display="https://podminky.urs.cz/item/CS_URS_2025_02/915211112"/>
    <hyperlink ref="F337" r:id="rId40" display="https://podminky.urs.cz/item/CS_URS_2025_02/915211116"/>
    <hyperlink ref="F341" r:id="rId41" display="https://podminky.urs.cz/item/CS_URS_2025_02/915211122"/>
    <hyperlink ref="F345" r:id="rId42" display="https://podminky.urs.cz/item/CS_URS_2025_02/915221112"/>
    <hyperlink ref="F349" r:id="rId43" display="https://podminky.urs.cz/item/CS_URS_2025_02/915221122"/>
    <hyperlink ref="F355" r:id="rId44" display="https://podminky.urs.cz/item/CS_URS_2025_02/915231112"/>
    <hyperlink ref="F363" r:id="rId45" display="https://podminky.urs.cz/item/CS_URS_2025_02/915231116"/>
    <hyperlink ref="F367" r:id="rId46" display="https://podminky.urs.cz/item/CS_URS_2025_02/915611111"/>
    <hyperlink ref="F371" r:id="rId47" display="https://podminky.urs.cz/item/CS_URS_2025_02/915621111"/>
    <hyperlink ref="F375" r:id="rId48" display="https://podminky.urs.cz/item/CS_URS_2025_02/916111122"/>
    <hyperlink ref="F382" r:id="rId49" display="https://podminky.urs.cz/item/CS_URS_2025_02/919732221"/>
    <hyperlink ref="F386" r:id="rId50" display="https://podminky.urs.cz/item/CS_URS_2025_02/919735113"/>
    <hyperlink ref="F390" r:id="rId51" display="https://podminky.urs.cz/item/CS_URS_2025_02/938909311"/>
    <hyperlink ref="F394" r:id="rId52" display="https://podminky.urs.cz/item/CS_URS_2025_02/979071121"/>
    <hyperlink ref="F399" r:id="rId53" display="https://podminky.urs.cz/item/CS_URS_2025_02/997211511"/>
    <hyperlink ref="F416" r:id="rId54" display="https://podminky.urs.cz/item/CS_URS_2025_02/997211519"/>
    <hyperlink ref="F420" r:id="rId55" display="https://podminky.urs.cz/item/CS_URS_2025_02/997221861"/>
    <hyperlink ref="F424" r:id="rId56" display="https://podminky.urs.cz/item/CS_URS_2025_02/997221873"/>
    <hyperlink ref="F428" r:id="rId57" display="https://podminky.urs.cz/item/CS_URS_2025_02/997221875"/>
    <hyperlink ref="F433" r:id="rId58" display="https://podminky.urs.cz/item/CS_URS_2025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náměstí T. G. Masaryka, obnova asfaltového krytu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615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91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12. 11. 2025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ROUND((SUM(BF120:BF148)),  2)</f>
        <v>0</v>
      </c>
      <c r="G34" s="39"/>
      <c r="H34" s="39"/>
      <c r="I34" s="156">
        <v>0.12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ROUND((SUM(BH120:BH148)),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náměstí T. G. Masaryka, obnova asfaltového krytu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12. 11. 2025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hidden="1" s="9" customFormat="1" ht="24.96" customHeight="1">
      <c r="A97" s="9"/>
      <c r="B97" s="180"/>
      <c r="C97" s="181"/>
      <c r="D97" s="182" t="s">
        <v>615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616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617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618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107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Břeclav - náměstí T. G. Masaryka, obnova asfaltového krytu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12. 11. 2025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32</v>
      </c>
      <c r="J116" s="37" t="str">
        <f>E21</f>
        <v>Ing. Bořek Zvědělík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108</v>
      </c>
      <c r="D119" s="195" t="s">
        <v>62</v>
      </c>
      <c r="E119" s="195" t="s">
        <v>58</v>
      </c>
      <c r="F119" s="195" t="s">
        <v>59</v>
      </c>
      <c r="G119" s="195" t="s">
        <v>109</v>
      </c>
      <c r="H119" s="195" t="s">
        <v>110</v>
      </c>
      <c r="I119" s="195" t="s">
        <v>111</v>
      </c>
      <c r="J119" s="195" t="s">
        <v>97</v>
      </c>
      <c r="K119" s="196" t="s">
        <v>112</v>
      </c>
      <c r="L119" s="197"/>
      <c r="M119" s="101" t="s">
        <v>1</v>
      </c>
      <c r="N119" s="102" t="s">
        <v>41</v>
      </c>
      <c r="O119" s="102" t="s">
        <v>113</v>
      </c>
      <c r="P119" s="102" t="s">
        <v>114</v>
      </c>
      <c r="Q119" s="102" t="s">
        <v>115</v>
      </c>
      <c r="R119" s="102" t="s">
        <v>116</v>
      </c>
      <c r="S119" s="102" t="s">
        <v>117</v>
      </c>
      <c r="T119" s="103" t="s">
        <v>118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119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76</v>
      </c>
      <c r="AU120" s="18" t="s">
        <v>99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88</v>
      </c>
      <c r="F121" s="206" t="s">
        <v>89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P122+P135+P145</f>
        <v>0</v>
      </c>
      <c r="Q121" s="211"/>
      <c r="R121" s="212">
        <f>R122+R135+R145</f>
        <v>0</v>
      </c>
      <c r="S121" s="211"/>
      <c r="T121" s="213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156</v>
      </c>
      <c r="AT121" s="215" t="s">
        <v>76</v>
      </c>
      <c r="AU121" s="215" t="s">
        <v>77</v>
      </c>
      <c r="AY121" s="214" t="s">
        <v>122</v>
      </c>
      <c r="BK121" s="216">
        <f>BK122+BK135+BK145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619</v>
      </c>
      <c r="F122" s="217" t="s">
        <v>620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SUM(P123:P134)</f>
        <v>0</v>
      </c>
      <c r="Q122" s="211"/>
      <c r="R122" s="212">
        <f>SUM(R123:R134)</f>
        <v>0</v>
      </c>
      <c r="S122" s="211"/>
      <c r="T122" s="213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156</v>
      </c>
      <c r="AT122" s="215" t="s">
        <v>76</v>
      </c>
      <c r="AU122" s="215" t="s">
        <v>85</v>
      </c>
      <c r="AY122" s="214" t="s">
        <v>122</v>
      </c>
      <c r="BK122" s="216">
        <f>SUM(BK123:BK134)</f>
        <v>0</v>
      </c>
    </row>
    <row r="123" s="2" customFormat="1" ht="16.5" customHeight="1">
      <c r="A123" s="39"/>
      <c r="B123" s="40"/>
      <c r="C123" s="219" t="s">
        <v>85</v>
      </c>
      <c r="D123" s="219" t="s">
        <v>124</v>
      </c>
      <c r="E123" s="220" t="s">
        <v>621</v>
      </c>
      <c r="F123" s="221" t="s">
        <v>622</v>
      </c>
      <c r="G123" s="222" t="s">
        <v>623</v>
      </c>
      <c r="H123" s="223">
        <v>3</v>
      </c>
      <c r="I123" s="224"/>
      <c r="J123" s="225">
        <f>ROUND(I123*H123,2)</f>
        <v>0</v>
      </c>
      <c r="K123" s="221" t="s">
        <v>624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625</v>
      </c>
      <c r="AT123" s="230" t="s">
        <v>124</v>
      </c>
      <c r="AU123" s="230" t="s">
        <v>87</v>
      </c>
      <c r="AY123" s="18" t="s">
        <v>122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85</v>
      </c>
      <c r="BK123" s="231">
        <f>ROUND(I123*H123,2)</f>
        <v>0</v>
      </c>
      <c r="BL123" s="18" t="s">
        <v>625</v>
      </c>
      <c r="BM123" s="230" t="s">
        <v>626</v>
      </c>
    </row>
    <row r="124" s="2" customFormat="1">
      <c r="A124" s="39"/>
      <c r="B124" s="40"/>
      <c r="C124" s="41"/>
      <c r="D124" s="232" t="s">
        <v>131</v>
      </c>
      <c r="E124" s="41"/>
      <c r="F124" s="233" t="s">
        <v>622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131</v>
      </c>
      <c r="AU124" s="18" t="s">
        <v>87</v>
      </c>
    </row>
    <row r="125" s="13" customFormat="1">
      <c r="A125" s="13"/>
      <c r="B125" s="239"/>
      <c r="C125" s="240"/>
      <c r="D125" s="232" t="s">
        <v>135</v>
      </c>
      <c r="E125" s="241" t="s">
        <v>1</v>
      </c>
      <c r="F125" s="242" t="s">
        <v>143</v>
      </c>
      <c r="G125" s="240"/>
      <c r="H125" s="243">
        <v>3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135</v>
      </c>
      <c r="AU125" s="249" t="s">
        <v>87</v>
      </c>
      <c r="AV125" s="13" t="s">
        <v>87</v>
      </c>
      <c r="AW125" s="13" t="s">
        <v>34</v>
      </c>
      <c r="AX125" s="13" t="s">
        <v>85</v>
      </c>
      <c r="AY125" s="249" t="s">
        <v>122</v>
      </c>
    </row>
    <row r="126" s="2" customFormat="1" ht="16.5" customHeight="1">
      <c r="A126" s="39"/>
      <c r="B126" s="40"/>
      <c r="C126" s="219" t="s">
        <v>87</v>
      </c>
      <c r="D126" s="219" t="s">
        <v>124</v>
      </c>
      <c r="E126" s="220" t="s">
        <v>627</v>
      </c>
      <c r="F126" s="221" t="s">
        <v>628</v>
      </c>
      <c r="G126" s="222" t="s">
        <v>623</v>
      </c>
      <c r="H126" s="223">
        <v>1</v>
      </c>
      <c r="I126" s="224"/>
      <c r="J126" s="225">
        <f>ROUND(I126*H126,2)</f>
        <v>0</v>
      </c>
      <c r="K126" s="221" t="s">
        <v>624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625</v>
      </c>
      <c r="AT126" s="230" t="s">
        <v>124</v>
      </c>
      <c r="AU126" s="230" t="s">
        <v>87</v>
      </c>
      <c r="AY126" s="18" t="s">
        <v>122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625</v>
      </c>
      <c r="BM126" s="230" t="s">
        <v>629</v>
      </c>
    </row>
    <row r="127" s="2" customFormat="1">
      <c r="A127" s="39"/>
      <c r="B127" s="40"/>
      <c r="C127" s="41"/>
      <c r="D127" s="232" t="s">
        <v>131</v>
      </c>
      <c r="E127" s="41"/>
      <c r="F127" s="233" t="s">
        <v>628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131</v>
      </c>
      <c r="AU127" s="18" t="s">
        <v>87</v>
      </c>
    </row>
    <row r="128" s="13" customFormat="1">
      <c r="A128" s="13"/>
      <c r="B128" s="239"/>
      <c r="C128" s="240"/>
      <c r="D128" s="232" t="s">
        <v>135</v>
      </c>
      <c r="E128" s="241" t="s">
        <v>1</v>
      </c>
      <c r="F128" s="242" t="s">
        <v>630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135</v>
      </c>
      <c r="AU128" s="249" t="s">
        <v>87</v>
      </c>
      <c r="AV128" s="13" t="s">
        <v>87</v>
      </c>
      <c r="AW128" s="13" t="s">
        <v>34</v>
      </c>
      <c r="AX128" s="13" t="s">
        <v>85</v>
      </c>
      <c r="AY128" s="249" t="s">
        <v>122</v>
      </c>
    </row>
    <row r="129" s="2" customFormat="1" ht="16.5" customHeight="1">
      <c r="A129" s="39"/>
      <c r="B129" s="40"/>
      <c r="C129" s="219" t="s">
        <v>143</v>
      </c>
      <c r="D129" s="219" t="s">
        <v>124</v>
      </c>
      <c r="E129" s="220" t="s">
        <v>631</v>
      </c>
      <c r="F129" s="221" t="s">
        <v>632</v>
      </c>
      <c r="G129" s="222" t="s">
        <v>623</v>
      </c>
      <c r="H129" s="223">
        <v>1</v>
      </c>
      <c r="I129" s="224"/>
      <c r="J129" s="225">
        <f>ROUND(I129*H129,2)</f>
        <v>0</v>
      </c>
      <c r="K129" s="221" t="s">
        <v>624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625</v>
      </c>
      <c r="AT129" s="230" t="s">
        <v>124</v>
      </c>
      <c r="AU129" s="230" t="s">
        <v>87</v>
      </c>
      <c r="AY129" s="18" t="s">
        <v>122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625</v>
      </c>
      <c r="BM129" s="230" t="s">
        <v>633</v>
      </c>
    </row>
    <row r="130" s="2" customFormat="1">
      <c r="A130" s="39"/>
      <c r="B130" s="40"/>
      <c r="C130" s="41"/>
      <c r="D130" s="232" t="s">
        <v>131</v>
      </c>
      <c r="E130" s="41"/>
      <c r="F130" s="233" t="s">
        <v>632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131</v>
      </c>
      <c r="AU130" s="18" t="s">
        <v>87</v>
      </c>
    </row>
    <row r="131" s="13" customFormat="1">
      <c r="A131" s="13"/>
      <c r="B131" s="239"/>
      <c r="C131" s="240"/>
      <c r="D131" s="232" t="s">
        <v>135</v>
      </c>
      <c r="E131" s="241" t="s">
        <v>1</v>
      </c>
      <c r="F131" s="242" t="s">
        <v>634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135</v>
      </c>
      <c r="AU131" s="249" t="s">
        <v>87</v>
      </c>
      <c r="AV131" s="13" t="s">
        <v>87</v>
      </c>
      <c r="AW131" s="13" t="s">
        <v>34</v>
      </c>
      <c r="AX131" s="13" t="s">
        <v>85</v>
      </c>
      <c r="AY131" s="249" t="s">
        <v>122</v>
      </c>
    </row>
    <row r="132" s="2" customFormat="1" ht="16.5" customHeight="1">
      <c r="A132" s="39"/>
      <c r="B132" s="40"/>
      <c r="C132" s="219" t="s">
        <v>129</v>
      </c>
      <c r="D132" s="219" t="s">
        <v>124</v>
      </c>
      <c r="E132" s="220" t="s">
        <v>635</v>
      </c>
      <c r="F132" s="221" t="s">
        <v>636</v>
      </c>
      <c r="G132" s="222" t="s">
        <v>623</v>
      </c>
      <c r="H132" s="223">
        <v>1</v>
      </c>
      <c r="I132" s="224"/>
      <c r="J132" s="225">
        <f>ROUND(I132*H132,2)</f>
        <v>0</v>
      </c>
      <c r="K132" s="221" t="s">
        <v>624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625</v>
      </c>
      <c r="AT132" s="230" t="s">
        <v>124</v>
      </c>
      <c r="AU132" s="230" t="s">
        <v>87</v>
      </c>
      <c r="AY132" s="18" t="s">
        <v>122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625</v>
      </c>
      <c r="BM132" s="230" t="s">
        <v>637</v>
      </c>
    </row>
    <row r="133" s="2" customFormat="1">
      <c r="A133" s="39"/>
      <c r="B133" s="40"/>
      <c r="C133" s="41"/>
      <c r="D133" s="232" t="s">
        <v>131</v>
      </c>
      <c r="E133" s="41"/>
      <c r="F133" s="233" t="s">
        <v>636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131</v>
      </c>
      <c r="AU133" s="18" t="s">
        <v>87</v>
      </c>
    </row>
    <row r="134" s="13" customFormat="1">
      <c r="A134" s="13"/>
      <c r="B134" s="239"/>
      <c r="C134" s="240"/>
      <c r="D134" s="232" t="s">
        <v>135</v>
      </c>
      <c r="E134" s="241" t="s">
        <v>1</v>
      </c>
      <c r="F134" s="242" t="s">
        <v>638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135</v>
      </c>
      <c r="AU134" s="249" t="s">
        <v>87</v>
      </c>
      <c r="AV134" s="13" t="s">
        <v>87</v>
      </c>
      <c r="AW134" s="13" t="s">
        <v>34</v>
      </c>
      <c r="AX134" s="13" t="s">
        <v>85</v>
      </c>
      <c r="AY134" s="249" t="s">
        <v>122</v>
      </c>
    </row>
    <row r="135" s="12" customFormat="1" ht="22.8" customHeight="1">
      <c r="A135" s="12"/>
      <c r="B135" s="203"/>
      <c r="C135" s="204"/>
      <c r="D135" s="205" t="s">
        <v>76</v>
      </c>
      <c r="E135" s="217" t="s">
        <v>639</v>
      </c>
      <c r="F135" s="217" t="s">
        <v>640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156</v>
      </c>
      <c r="AT135" s="215" t="s">
        <v>76</v>
      </c>
      <c r="AU135" s="215" t="s">
        <v>85</v>
      </c>
      <c r="AY135" s="214" t="s">
        <v>122</v>
      </c>
      <c r="BK135" s="216">
        <f>SUM(BK136:BK144)</f>
        <v>0</v>
      </c>
    </row>
    <row r="136" s="2" customFormat="1" ht="16.5" customHeight="1">
      <c r="A136" s="39"/>
      <c r="B136" s="40"/>
      <c r="C136" s="219" t="s">
        <v>156</v>
      </c>
      <c r="D136" s="219" t="s">
        <v>124</v>
      </c>
      <c r="E136" s="220" t="s">
        <v>641</v>
      </c>
      <c r="F136" s="221" t="s">
        <v>642</v>
      </c>
      <c r="G136" s="222" t="s">
        <v>623</v>
      </c>
      <c r="H136" s="223">
        <v>1</v>
      </c>
      <c r="I136" s="224"/>
      <c r="J136" s="225">
        <f>ROUND(I136*H136,2)</f>
        <v>0</v>
      </c>
      <c r="K136" s="221" t="s">
        <v>624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625</v>
      </c>
      <c r="AT136" s="230" t="s">
        <v>124</v>
      </c>
      <c r="AU136" s="230" t="s">
        <v>87</v>
      </c>
      <c r="AY136" s="18" t="s">
        <v>122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625</v>
      </c>
      <c r="BM136" s="230" t="s">
        <v>643</v>
      </c>
    </row>
    <row r="137" s="2" customFormat="1">
      <c r="A137" s="39"/>
      <c r="B137" s="40"/>
      <c r="C137" s="41"/>
      <c r="D137" s="232" t="s">
        <v>131</v>
      </c>
      <c r="E137" s="41"/>
      <c r="F137" s="233" t="s">
        <v>642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131</v>
      </c>
      <c r="AU137" s="18" t="s">
        <v>87</v>
      </c>
    </row>
    <row r="138" s="13" customFormat="1">
      <c r="A138" s="13"/>
      <c r="B138" s="239"/>
      <c r="C138" s="240"/>
      <c r="D138" s="232" t="s">
        <v>135</v>
      </c>
      <c r="E138" s="241" t="s">
        <v>1</v>
      </c>
      <c r="F138" s="242" t="s">
        <v>644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135</v>
      </c>
      <c r="AU138" s="249" t="s">
        <v>87</v>
      </c>
      <c r="AV138" s="13" t="s">
        <v>87</v>
      </c>
      <c r="AW138" s="13" t="s">
        <v>34</v>
      </c>
      <c r="AX138" s="13" t="s">
        <v>85</v>
      </c>
      <c r="AY138" s="249" t="s">
        <v>122</v>
      </c>
    </row>
    <row r="139" s="2" customFormat="1" ht="16.5" customHeight="1">
      <c r="A139" s="39"/>
      <c r="B139" s="40"/>
      <c r="C139" s="219" t="s">
        <v>163</v>
      </c>
      <c r="D139" s="219" t="s">
        <v>124</v>
      </c>
      <c r="E139" s="220" t="s">
        <v>645</v>
      </c>
      <c r="F139" s="221" t="s">
        <v>646</v>
      </c>
      <c r="G139" s="222" t="s">
        <v>623</v>
      </c>
      <c r="H139" s="223">
        <v>1</v>
      </c>
      <c r="I139" s="224"/>
      <c r="J139" s="225">
        <f>ROUND(I139*H139,2)</f>
        <v>0</v>
      </c>
      <c r="K139" s="221" t="s">
        <v>624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625</v>
      </c>
      <c r="AT139" s="230" t="s">
        <v>124</v>
      </c>
      <c r="AU139" s="230" t="s">
        <v>87</v>
      </c>
      <c r="AY139" s="18" t="s">
        <v>122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625</v>
      </c>
      <c r="BM139" s="230" t="s">
        <v>647</v>
      </c>
    </row>
    <row r="140" s="2" customFormat="1">
      <c r="A140" s="39"/>
      <c r="B140" s="40"/>
      <c r="C140" s="41"/>
      <c r="D140" s="232" t="s">
        <v>131</v>
      </c>
      <c r="E140" s="41"/>
      <c r="F140" s="233" t="s">
        <v>646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131</v>
      </c>
      <c r="AU140" s="18" t="s">
        <v>87</v>
      </c>
    </row>
    <row r="141" s="13" customFormat="1">
      <c r="A141" s="13"/>
      <c r="B141" s="239"/>
      <c r="C141" s="240"/>
      <c r="D141" s="232" t="s">
        <v>135</v>
      </c>
      <c r="E141" s="241" t="s">
        <v>1</v>
      </c>
      <c r="F141" s="242" t="s">
        <v>648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135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122</v>
      </c>
    </row>
    <row r="142" s="2" customFormat="1" ht="16.5" customHeight="1">
      <c r="A142" s="39"/>
      <c r="B142" s="40"/>
      <c r="C142" s="219" t="s">
        <v>171</v>
      </c>
      <c r="D142" s="219" t="s">
        <v>124</v>
      </c>
      <c r="E142" s="220" t="s">
        <v>649</v>
      </c>
      <c r="F142" s="221" t="s">
        <v>650</v>
      </c>
      <c r="G142" s="222" t="s">
        <v>623</v>
      </c>
      <c r="H142" s="223">
        <v>1</v>
      </c>
      <c r="I142" s="224"/>
      <c r="J142" s="225">
        <f>ROUND(I142*H142,2)</f>
        <v>0</v>
      </c>
      <c r="K142" s="221" t="s">
        <v>624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625</v>
      </c>
      <c r="AT142" s="230" t="s">
        <v>124</v>
      </c>
      <c r="AU142" s="230" t="s">
        <v>87</v>
      </c>
      <c r="AY142" s="18" t="s">
        <v>122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625</v>
      </c>
      <c r="BM142" s="230" t="s">
        <v>651</v>
      </c>
    </row>
    <row r="143" s="2" customFormat="1">
      <c r="A143" s="39"/>
      <c r="B143" s="40"/>
      <c r="C143" s="41"/>
      <c r="D143" s="232" t="s">
        <v>131</v>
      </c>
      <c r="E143" s="41"/>
      <c r="F143" s="233" t="s">
        <v>650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131</v>
      </c>
      <c r="AU143" s="18" t="s">
        <v>87</v>
      </c>
    </row>
    <row r="144" s="13" customFormat="1">
      <c r="A144" s="13"/>
      <c r="B144" s="239"/>
      <c r="C144" s="240"/>
      <c r="D144" s="232" t="s">
        <v>135</v>
      </c>
      <c r="E144" s="241" t="s">
        <v>1</v>
      </c>
      <c r="F144" s="242" t="s">
        <v>85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135</v>
      </c>
      <c r="AU144" s="249" t="s">
        <v>87</v>
      </c>
      <c r="AV144" s="13" t="s">
        <v>87</v>
      </c>
      <c r="AW144" s="13" t="s">
        <v>34</v>
      </c>
      <c r="AX144" s="13" t="s">
        <v>85</v>
      </c>
      <c r="AY144" s="249" t="s">
        <v>122</v>
      </c>
    </row>
    <row r="145" s="12" customFormat="1" ht="22.8" customHeight="1">
      <c r="A145" s="12"/>
      <c r="B145" s="203"/>
      <c r="C145" s="204"/>
      <c r="D145" s="205" t="s">
        <v>76</v>
      </c>
      <c r="E145" s="217" t="s">
        <v>652</v>
      </c>
      <c r="F145" s="217" t="s">
        <v>653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156</v>
      </c>
      <c r="AT145" s="215" t="s">
        <v>76</v>
      </c>
      <c r="AU145" s="215" t="s">
        <v>85</v>
      </c>
      <c r="AY145" s="214" t="s">
        <v>122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178</v>
      </c>
      <c r="D146" s="219" t="s">
        <v>124</v>
      </c>
      <c r="E146" s="220" t="s">
        <v>654</v>
      </c>
      <c r="F146" s="221" t="s">
        <v>655</v>
      </c>
      <c r="G146" s="222" t="s">
        <v>623</v>
      </c>
      <c r="H146" s="223">
        <v>1</v>
      </c>
      <c r="I146" s="224"/>
      <c r="J146" s="225">
        <f>ROUND(I146*H146,2)</f>
        <v>0</v>
      </c>
      <c r="K146" s="221" t="s">
        <v>624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625</v>
      </c>
      <c r="AT146" s="230" t="s">
        <v>124</v>
      </c>
      <c r="AU146" s="230" t="s">
        <v>87</v>
      </c>
      <c r="AY146" s="18" t="s">
        <v>122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625</v>
      </c>
      <c r="BM146" s="230" t="s">
        <v>656</v>
      </c>
    </row>
    <row r="147" s="2" customFormat="1">
      <c r="A147" s="39"/>
      <c r="B147" s="40"/>
      <c r="C147" s="41"/>
      <c r="D147" s="232" t="s">
        <v>131</v>
      </c>
      <c r="E147" s="41"/>
      <c r="F147" s="233" t="s">
        <v>655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87</v>
      </c>
    </row>
    <row r="148" s="13" customFormat="1">
      <c r="A148" s="13"/>
      <c r="B148" s="239"/>
      <c r="C148" s="240"/>
      <c r="D148" s="232" t="s">
        <v>135</v>
      </c>
      <c r="E148" s="241" t="s">
        <v>1</v>
      </c>
      <c r="F148" s="242" t="s">
        <v>85</v>
      </c>
      <c r="G148" s="240"/>
      <c r="H148" s="243">
        <v>1</v>
      </c>
      <c r="I148" s="244"/>
      <c r="J148" s="240"/>
      <c r="K148" s="240"/>
      <c r="L148" s="245"/>
      <c r="M148" s="296"/>
      <c r="N148" s="297"/>
      <c r="O148" s="297"/>
      <c r="P148" s="297"/>
      <c r="Q148" s="297"/>
      <c r="R148" s="297"/>
      <c r="S148" s="297"/>
      <c r="T148" s="29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135</v>
      </c>
      <c r="AU148" s="249" t="s">
        <v>87</v>
      </c>
      <c r="AV148" s="13" t="s">
        <v>87</v>
      </c>
      <c r="AW148" s="13" t="s">
        <v>34</v>
      </c>
      <c r="AX148" s="13" t="s">
        <v>85</v>
      </c>
      <c r="AY148" s="249" t="s">
        <v>122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uWxpIovO77A2ZCQtCnjVTTheX7X/FZ0S8YeHaDUwxpSY7sXU6RtfS7RKH1GWbL47kuYh9uu0OSzGpNlvseJRNg==" hashValue="RUXz3OzSqaC+iupOKkPgrdGDX3wtPu6BFkz0iRZJbiFgAPJSfWiCHz2Da7yDbmOpp61ZIpJTLP2v0x4MYelhvw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2026-01-12T12:26:05Z</dcterms:created>
  <dcterms:modified xsi:type="dcterms:W3CDTF">2026-01-12T12:26:09Z</dcterms:modified>
</cp:coreProperties>
</file>